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teams.pb.com/sites/InvestorRelations542/Shared Documents/General/Earnings/2026 Earnings/Q1/Final/"/>
    </mc:Choice>
  </mc:AlternateContent>
  <xr:revisionPtr revIDLastSave="5" documentId="8_{D2D55BA6-629A-41D0-9973-0FE52EBCA502}" xr6:coauthVersionLast="47" xr6:coauthVersionMax="47" xr10:uidLastSave="{27A8AD89-5A06-4C6F-9941-3A52E746E28D}"/>
  <bookViews>
    <workbookView xWindow="-120" yWindow="-120" windowWidth="29040" windowHeight="15720" tabRatio="748" xr2:uid="{0078CE9C-1B2A-4847-9F16-614081182645}"/>
  </bookViews>
  <sheets>
    <sheet name="Note" sheetId="19" r:id="rId1"/>
    <sheet name="Revenue &amp; Gross Profit" sheetId="14" r:id="rId2"/>
    <sheet name="Adj Segment Data" sheetId="13" r:id="rId3"/>
    <sheet name="Non-GAAP rec" sheetId="3" r:id="rId4"/>
  </sheets>
  <definedNames>
    <definedName name="\0" localSheetId="2">#REF!</definedName>
    <definedName name="\0" localSheetId="3">#REF!</definedName>
    <definedName name="\0" localSheetId="1">#REF!</definedName>
    <definedName name="\0">#REF!</definedName>
    <definedName name="\A" localSheetId="2">#REF!</definedName>
    <definedName name="\A" localSheetId="3">#REF!</definedName>
    <definedName name="\A" localSheetId="1">#REF!</definedName>
    <definedName name="\A">#REF!</definedName>
    <definedName name="\b">#REF!</definedName>
    <definedName name="\c">#REF!</definedName>
    <definedName name="\G" localSheetId="2">#REF!</definedName>
    <definedName name="\G" localSheetId="3">#REF!</definedName>
    <definedName name="\G" localSheetId="1">#REF!</definedName>
    <definedName name="\G">#REF!</definedName>
    <definedName name="\l">#REF!</definedName>
    <definedName name="\M" localSheetId="2">#REF!</definedName>
    <definedName name="\M" localSheetId="3">#REF!</definedName>
    <definedName name="\M" localSheetId="1">#REF!</definedName>
    <definedName name="\M">#REF!</definedName>
    <definedName name="\P" localSheetId="2">#REF!</definedName>
    <definedName name="\P" localSheetId="3">#REF!</definedName>
    <definedName name="\P" localSheetId="1">#REF!</definedName>
    <definedName name="\P">#REF!</definedName>
    <definedName name="\R" localSheetId="2">#REF!</definedName>
    <definedName name="\R" localSheetId="3">#REF!</definedName>
    <definedName name="\R" localSheetId="1">#REF!</definedName>
    <definedName name="\R">#REF!</definedName>
    <definedName name="\T" localSheetId="2">#REF!</definedName>
    <definedName name="\T" localSheetId="3">#REF!</definedName>
    <definedName name="\T" localSheetId="1">#REF!</definedName>
    <definedName name="\T">#REF!</definedName>
    <definedName name="\X" localSheetId="2">#REF!</definedName>
    <definedName name="\X" localSheetId="3">#REF!</definedName>
    <definedName name="\X" localSheetId="1">#REF!</definedName>
    <definedName name="\X">#REF!</definedName>
    <definedName name="\Z" localSheetId="2">#REF!</definedName>
    <definedName name="\Z" localSheetId="3">#REF!</definedName>
    <definedName name="\Z" localSheetId="1">#REF!</definedName>
    <definedName name="\Z">#REF!</definedName>
    <definedName name="____________PG4">#REF!</definedName>
    <definedName name="__________PG4">#REF!</definedName>
    <definedName name="________EPS02">#REF!</definedName>
    <definedName name="________EPS03">#REF!</definedName>
    <definedName name="________FCF03">#REF!</definedName>
    <definedName name="________PG4">#REF!</definedName>
    <definedName name="________qtr4">#REF!</definedName>
    <definedName name="_______EPS02">#REF!</definedName>
    <definedName name="_______EPS03">#REF!</definedName>
    <definedName name="_______FCF03">#REF!</definedName>
    <definedName name="_______PG4">#REF!</definedName>
    <definedName name="_______qtr4">#REF!</definedName>
    <definedName name="______EPS02">#REF!</definedName>
    <definedName name="______EPS03">#REF!</definedName>
    <definedName name="______FCF03">#REF!</definedName>
    <definedName name="______qtr4">#REF!</definedName>
    <definedName name="_____EPS02">#REF!</definedName>
    <definedName name="_____EPS03">#REF!</definedName>
    <definedName name="_____FCF03">#REF!</definedName>
    <definedName name="_____PG4">#REF!</definedName>
    <definedName name="_____qtr4">#REF!</definedName>
    <definedName name="____EPS02">#REF!</definedName>
    <definedName name="____EPS03">#REF!</definedName>
    <definedName name="____FCF03">#REF!</definedName>
    <definedName name="____PG4">#REF!</definedName>
    <definedName name="____qtr4">#REF!</definedName>
    <definedName name="___EPS02">#REF!</definedName>
    <definedName name="___EPS03">#REF!</definedName>
    <definedName name="___FCF03">#REF!</definedName>
    <definedName name="___PG4">#REF!</definedName>
    <definedName name="___qtr4">#REF!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PS02">#REF!</definedName>
    <definedName name="__EPS03">#REF!</definedName>
    <definedName name="__FCF03">#REF!</definedName>
    <definedName name="__PG4">#REF!</definedName>
    <definedName name="__qtr4">#REF!</definedName>
    <definedName name="_1306">#REF!</definedName>
    <definedName name="_2410">#REF!</definedName>
    <definedName name="_2421">#REF!</definedName>
    <definedName name="_2426">#REF!</definedName>
    <definedName name="_2428">#REF!</definedName>
    <definedName name="_2430">#REF!</definedName>
    <definedName name="_2440">#REF!</definedName>
    <definedName name="_2445">#REF!</definedName>
    <definedName name="_2450">#REF!</definedName>
    <definedName name="_2455">#REF!</definedName>
    <definedName name="_2460">#REF!</definedName>
    <definedName name="_2465">#REF!</definedName>
    <definedName name="_2470">#REF!</definedName>
    <definedName name="_2475">#REF!</definedName>
    <definedName name="_2480">#REF!</definedName>
    <definedName name="_2485">#REF!</definedName>
    <definedName name="_255">#REF!</definedName>
    <definedName name="_2570">#REF!</definedName>
    <definedName name="_2575">#REF!</definedName>
    <definedName name="_271">#REF!</definedName>
    <definedName name="_85LOSSES" localSheetId="2">#REF!</definedName>
    <definedName name="_85LOSSES" localSheetId="3">#REF!</definedName>
    <definedName name="_85LOSSES" localSheetId="1">#REF!</definedName>
    <definedName name="_85LOSSES">#REF!</definedName>
    <definedName name="_85LOSSESINPUT" localSheetId="2">#REF!</definedName>
    <definedName name="_85LOSSESINPUT" localSheetId="3">#REF!</definedName>
    <definedName name="_85LOSSESINPUT" localSheetId="1">#REF!</definedName>
    <definedName name="_85LOSSESINPUT">#REF!</definedName>
    <definedName name="_86LOSSES" localSheetId="2">#REF!</definedName>
    <definedName name="_86LOSSES" localSheetId="3">#REF!</definedName>
    <definedName name="_86LOSSES" localSheetId="1">#REF!</definedName>
    <definedName name="_86LOSSES">#REF!</definedName>
    <definedName name="_86LOSSESINPUT" localSheetId="2">#REF!</definedName>
    <definedName name="_86LOSSESINPUT" localSheetId="3">#REF!</definedName>
    <definedName name="_86LOSSESINPUT" localSheetId="1">#REF!</definedName>
    <definedName name="_86LOSSESINPUT">#REF!</definedName>
    <definedName name="_86RX" localSheetId="2">#REF!</definedName>
    <definedName name="_86RX" localSheetId="3">#REF!</definedName>
    <definedName name="_86RX" localSheetId="1">#REF!</definedName>
    <definedName name="_86RX">#REF!</definedName>
    <definedName name="_86RXINPUT" localSheetId="2">#REF!</definedName>
    <definedName name="_86RXINPUT" localSheetId="3">#REF!</definedName>
    <definedName name="_86RXINPUT" localSheetId="1">#REF!</definedName>
    <definedName name="_86RXINPUT">#REF!</definedName>
    <definedName name="_86TAXRX" localSheetId="2">#REF!</definedName>
    <definedName name="_86TAXRX" localSheetId="3">#REF!</definedName>
    <definedName name="_86TAXRX" localSheetId="1">#REF!</definedName>
    <definedName name="_86TAXRX">#REF!</definedName>
    <definedName name="_87LOSSES" localSheetId="2">#REF!</definedName>
    <definedName name="_87LOSSES" localSheetId="3">#REF!</definedName>
    <definedName name="_87LOSSES" localSheetId="1">#REF!</definedName>
    <definedName name="_87LOSSES">#REF!</definedName>
    <definedName name="_87LOSSESINPUT" localSheetId="2">#REF!</definedName>
    <definedName name="_87LOSSESINPUT" localSheetId="3">#REF!</definedName>
    <definedName name="_87LOSSESINPUT" localSheetId="1">#REF!</definedName>
    <definedName name="_87LOSSESINPUT">#REF!</definedName>
    <definedName name="_87RX" localSheetId="2">#REF!</definedName>
    <definedName name="_87RX" localSheetId="3">#REF!</definedName>
    <definedName name="_87RX" localSheetId="1">#REF!</definedName>
    <definedName name="_87RX">#REF!</definedName>
    <definedName name="_87RXINPUT" localSheetId="2">#REF!</definedName>
    <definedName name="_87RXINPUT" localSheetId="3">#REF!</definedName>
    <definedName name="_87RXINPUT" localSheetId="1">#REF!</definedName>
    <definedName name="_87RXINPUT">#REF!</definedName>
    <definedName name="_87TAXRX" localSheetId="2">#REF!</definedName>
    <definedName name="_87TAXRX" localSheetId="3">#REF!</definedName>
    <definedName name="_87TAXRX" localSheetId="1">#REF!</definedName>
    <definedName name="_87TAXRX">#REF!</definedName>
    <definedName name="_88LOSSES" localSheetId="2">#REF!</definedName>
    <definedName name="_88LOSSES" localSheetId="3">#REF!</definedName>
    <definedName name="_88LOSSES" localSheetId="1">#REF!</definedName>
    <definedName name="_88LOSSES">#REF!</definedName>
    <definedName name="_88LOSSESINPUT" localSheetId="2">#REF!</definedName>
    <definedName name="_88LOSSESINPUT" localSheetId="3">#REF!</definedName>
    <definedName name="_88LOSSESINPUT" localSheetId="1">#REF!</definedName>
    <definedName name="_88LOSSESINPUT">#REF!</definedName>
    <definedName name="_88RX" localSheetId="2">#REF!</definedName>
    <definedName name="_88RX" localSheetId="3">#REF!</definedName>
    <definedName name="_88RX" localSheetId="1">#REF!</definedName>
    <definedName name="_88RX">#REF!</definedName>
    <definedName name="_88RXINPUT" localSheetId="2">#REF!</definedName>
    <definedName name="_88RXINPUT" localSheetId="3">#REF!</definedName>
    <definedName name="_88RXINPUT" localSheetId="1">#REF!</definedName>
    <definedName name="_88RXINPUT">#REF!</definedName>
    <definedName name="_88TAXRX" localSheetId="2">#REF!</definedName>
    <definedName name="_88TAXRX" localSheetId="3">#REF!</definedName>
    <definedName name="_88TAXRX" localSheetId="1">#REF!</definedName>
    <definedName name="_88TAXRX">#REF!</definedName>
    <definedName name="_89RX" localSheetId="2">#REF!</definedName>
    <definedName name="_89RX" localSheetId="3">#REF!</definedName>
    <definedName name="_89RX" localSheetId="1">#REF!</definedName>
    <definedName name="_89RX">#REF!</definedName>
    <definedName name="_89RXINPUT" localSheetId="2">#REF!</definedName>
    <definedName name="_89RXINPUT" localSheetId="3">#REF!</definedName>
    <definedName name="_89RXINPUT" localSheetId="1">#REF!</definedName>
    <definedName name="_89RXINPUT">#REF!</definedName>
    <definedName name="_89TAXRX" localSheetId="2">#REF!</definedName>
    <definedName name="_89TAXRX" localSheetId="3">#REF!</definedName>
    <definedName name="_89TAXRX" localSheetId="1">#REF!</definedName>
    <definedName name="_89TAXRX">#REF!</definedName>
    <definedName name="_90RX" localSheetId="2">#REF!</definedName>
    <definedName name="_90RX" localSheetId="3">#REF!</definedName>
    <definedName name="_90RX" localSheetId="1">#REF!</definedName>
    <definedName name="_90RX">#REF!</definedName>
    <definedName name="_90RXINPUT" localSheetId="2">#REF!</definedName>
    <definedName name="_90RXINPUT" localSheetId="3">#REF!</definedName>
    <definedName name="_90RXINPUT" localSheetId="1">#REF!</definedName>
    <definedName name="_90RXINPUT">#REF!</definedName>
    <definedName name="_90TAXRX" localSheetId="2">#REF!</definedName>
    <definedName name="_90TAXRX" localSheetId="3">#REF!</definedName>
    <definedName name="_90TAXRX" localSheetId="1">#REF!</definedName>
    <definedName name="_90TAXRX">#REF!</definedName>
    <definedName name="_91RX" localSheetId="2">#REF!</definedName>
    <definedName name="_91RX" localSheetId="3">#REF!</definedName>
    <definedName name="_91RX" localSheetId="1">#REF!</definedName>
    <definedName name="_91RX">#REF!</definedName>
    <definedName name="_91RXINPUT" localSheetId="2">#REF!</definedName>
    <definedName name="_91RXINPUT" localSheetId="3">#REF!</definedName>
    <definedName name="_91RXINPUT" localSheetId="1">#REF!</definedName>
    <definedName name="_91RXINPUT">#REF!</definedName>
    <definedName name="_91TAXRX" localSheetId="2">#REF!</definedName>
    <definedName name="_91TAXRX" localSheetId="3">#REF!</definedName>
    <definedName name="_91TAXRX" localSheetId="1">#REF!</definedName>
    <definedName name="_91TAXRX">#REF!</definedName>
    <definedName name="_AFR86" localSheetId="2">#REF!</definedName>
    <definedName name="_AFR86" localSheetId="3">#REF!</definedName>
    <definedName name="_AFR86" localSheetId="1">#REF!</definedName>
    <definedName name="_AFR86">#REF!</definedName>
    <definedName name="_AFR87" localSheetId="2">#REF!</definedName>
    <definedName name="_AFR87" localSheetId="3">#REF!</definedName>
    <definedName name="_AFR87" localSheetId="1">#REF!</definedName>
    <definedName name="_AFR87">#REF!</definedName>
    <definedName name="_AFR88" localSheetId="2">#REF!</definedName>
    <definedName name="_AFR88" localSheetId="3">#REF!</definedName>
    <definedName name="_AFR88" localSheetId="1">#REF!</definedName>
    <definedName name="_AFR88">#REF!</definedName>
    <definedName name="_AFR89" localSheetId="2">#REF!</definedName>
    <definedName name="_AFR89" localSheetId="3">#REF!</definedName>
    <definedName name="_AFR89" localSheetId="1">#REF!</definedName>
    <definedName name="_AFR89">#REF!</definedName>
    <definedName name="_AFR90" localSheetId="2">#REF!</definedName>
    <definedName name="_AFR90" localSheetId="3">#REF!</definedName>
    <definedName name="_AFR90" localSheetId="1">#REF!</definedName>
    <definedName name="_AFR90">#REF!</definedName>
    <definedName name="_AFR91" localSheetId="2">#REF!</definedName>
    <definedName name="_AFR91" localSheetId="3">#REF!</definedName>
    <definedName name="_AFR91" localSheetId="1">#REF!</definedName>
    <definedName name="_AFR91">#REF!</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tdRecalcBehavior" hidden="1">1</definedName>
    <definedName name="_AtRisk_SimSetting_StdRecalcWithoutRiskStatic" hidden="1">0</definedName>
    <definedName name="_AtRisk_SimSetting_StdRecalcWithoutRiskStaticPercentile" hidden="1">0.5</definedName>
    <definedName name="_C">#REF!</definedName>
    <definedName name="_DAT1">#REF!</definedName>
    <definedName name="_DAT10">#REF!</definedName>
    <definedName name="_DAT11">#REF!</definedName>
    <definedName name="_DAT12">#REF!</definedName>
    <definedName name="_dat121">#REF!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PS02">#REF!</definedName>
    <definedName name="_EPS03">#REF!</definedName>
    <definedName name="_FCF03">#REF!</definedName>
    <definedName name="_Fill" localSheetId="2" hidden="1">#REF!</definedName>
    <definedName name="_Fill" localSheetId="3" hidden="1">#REF!</definedName>
    <definedName name="_Fill" localSheetId="1" hidden="1">#REF!</definedName>
    <definedName name="_Fill" hidden="1">#REF!</definedName>
    <definedName name="_LET45" localSheetId="2">#REF!</definedName>
    <definedName name="_LET45" localSheetId="3">#REF!</definedName>
    <definedName name="_LET45" localSheetId="1">#REF!</definedName>
    <definedName name="_LET45">#REF!</definedName>
    <definedName name="_LET66" localSheetId="2">#REF!</definedName>
    <definedName name="_LET66" localSheetId="3">#REF!</definedName>
    <definedName name="_LET66" localSheetId="1">#REF!</definedName>
    <definedName name="_LET66">#REF!</definedName>
    <definedName name="_Order1" hidden="1">255</definedName>
    <definedName name="_Order2" hidden="1">255</definedName>
    <definedName name="_PG4">#REF!</definedName>
    <definedName name="_qtr4">#REF!</definedName>
    <definedName name="_Table2_Out" hidden="1">#REF!</definedName>
    <definedName name="A" localSheetId="2">#REF!</definedName>
    <definedName name="A" localSheetId="3">#REF!</definedName>
    <definedName name="A" localSheetId="1">#REF!</definedName>
    <definedName name="A">#REF!</definedName>
    <definedName name="A_Bank_Rec" localSheetId="2">#REF!</definedName>
    <definedName name="A_Bank_Rec" localSheetId="3">#REF!</definedName>
    <definedName name="A_Bank_Rec" localSheetId="1">#REF!</definedName>
    <definedName name="A_Bank_Rec">#REF!</definedName>
    <definedName name="A_Bank_Rec_New" localSheetId="2">#REF!</definedName>
    <definedName name="A_Bank_Rec_New" localSheetId="3">#REF!</definedName>
    <definedName name="A_Bank_Rec_New" localSheetId="1">#REF!</definedName>
    <definedName name="A_Bank_Rec_New">#REF!</definedName>
    <definedName name="A_Bank_Stmt" localSheetId="2">#REF!</definedName>
    <definedName name="A_Bank_Stmt" localSheetId="3">#REF!</definedName>
    <definedName name="A_Bank_Stmt" localSheetId="1">#REF!</definedName>
    <definedName name="A_Bank_Stmt">#REF!</definedName>
    <definedName name="AcqCurr">#REF!</definedName>
    <definedName name="AcqName">#REF!</definedName>
    <definedName name="ACTVSPY">#REF!,#REF!</definedName>
    <definedName name="Alternative_1.">#REF!</definedName>
    <definedName name="Alternative_1a">#REF!</definedName>
    <definedName name="Alternative_2.">#REF!</definedName>
    <definedName name="Alternative_2a">#REF!</definedName>
    <definedName name="Alternative_3.">#REF!</definedName>
    <definedName name="Alternative_3a">#REF!</definedName>
    <definedName name="Alternative_4.">#REF!</definedName>
    <definedName name="Alternative_4a">#REF!</definedName>
    <definedName name="ANALY1">#REF!</definedName>
    <definedName name="ANALY2">#REF!</definedName>
    <definedName name="ANNOPNI">#REF!</definedName>
    <definedName name="app">#REF!</definedName>
    <definedName name="appl">#REF!</definedName>
    <definedName name="ASSETS">#REF!</definedName>
    <definedName name="AssetType_10">#N/A</definedName>
    <definedName name="AssetType_11">#N/A</definedName>
    <definedName name="AssetType_12">#N/A</definedName>
    <definedName name="AssetType_13">#N/A</definedName>
    <definedName name="AssetType_2">#N/A</definedName>
    <definedName name="AssetType_3">#N/A</definedName>
    <definedName name="AssetType_4">#N/A</definedName>
    <definedName name="AssetType_5">#N/A</definedName>
    <definedName name="AssetType_6">#N/A</definedName>
    <definedName name="AssetType_9">#N/A</definedName>
    <definedName name="ASSUMEDTAXCURR" localSheetId="2">#REF!</definedName>
    <definedName name="ASSUMEDTAXCURR" localSheetId="3">#REF!</definedName>
    <definedName name="ASSUMEDTAXCURR" localSheetId="1">#REF!</definedName>
    <definedName name="ASSUMEDTAXCURR">#REF!</definedName>
    <definedName name="ASSUMEDTAXRATE" localSheetId="2">#REF!</definedName>
    <definedName name="ASSUMEDTAXRATE" localSheetId="3">#REF!</definedName>
    <definedName name="ASSUMEDTAXRATE" localSheetId="1">#REF!</definedName>
    <definedName name="ASSUMEDTAXRATE">#REF!</definedName>
    <definedName name="Assumptions" localSheetId="2">#REF!</definedName>
    <definedName name="Assumptions" localSheetId="3">#REF!</definedName>
    <definedName name="Assumptions" localSheetId="1">#REF!</definedName>
    <definedName name="Assumptions">#REF!</definedName>
    <definedName name="AUTOLIABTABLE" localSheetId="2">#REF!</definedName>
    <definedName name="AUTOLIABTABLE" localSheetId="3">#REF!</definedName>
    <definedName name="AUTOLIABTABLE" localSheetId="1">#REF!</definedName>
    <definedName name="AUTOLIABTABLE">#REF!</definedName>
    <definedName name="AUTOLIABTABLECO" localSheetId="2">#REF!</definedName>
    <definedName name="AUTOLIABTABLECO" localSheetId="3">#REF!</definedName>
    <definedName name="AUTOLIABTABLECO" localSheetId="1">#REF!</definedName>
    <definedName name="AUTOLIABTABLECO">#REF!</definedName>
    <definedName name="B" localSheetId="2">#REF!</definedName>
    <definedName name="B" localSheetId="3">#REF!</definedName>
    <definedName name="B" localSheetId="1">#REF!</definedName>
    <definedName name="B">#REF!</definedName>
    <definedName name="BalanceSheet" localSheetId="2">#REF!</definedName>
    <definedName name="BalanceSheet" localSheetId="3">#REF!</definedName>
    <definedName name="BalanceSheet" localSheetId="1">#REF!</definedName>
    <definedName name="BalanceSheet">#REF!</definedName>
    <definedName name="balsht">#REF!</definedName>
    <definedName name="BASIS">#REF!</definedName>
    <definedName name="Beginning_IS" localSheetId="2">#REF!</definedName>
    <definedName name="Beginning_IS" localSheetId="3">#REF!</definedName>
    <definedName name="Beginning_IS" localSheetId="1">#REF!</definedName>
    <definedName name="Beginning_IS">#REF!</definedName>
    <definedName name="BOR">#REF!</definedName>
    <definedName name="BS_CAN" localSheetId="2">#REF!</definedName>
    <definedName name="BS_CAN" localSheetId="3">#REF!</definedName>
    <definedName name="BS_CAN" localSheetId="1">#REF!</definedName>
    <definedName name="BS_CAN">#REF!</definedName>
    <definedName name="BS_CANL" localSheetId="2">#REF!</definedName>
    <definedName name="BS_CANL" localSheetId="3">#REF!</definedName>
    <definedName name="BS_CANL" localSheetId="1">#REF!</definedName>
    <definedName name="BS_CANL">#REF!</definedName>
    <definedName name="BS_CANM" localSheetId="2">#REF!</definedName>
    <definedName name="BS_CANM" localSheetId="3">#REF!</definedName>
    <definedName name="BS_CANM" localSheetId="1">#REF!</definedName>
    <definedName name="BS_CANM">#REF!</definedName>
    <definedName name="BS_CORP" localSheetId="2">#REF!</definedName>
    <definedName name="BS_CORP" localSheetId="3">#REF!</definedName>
    <definedName name="BS_CORP" localSheetId="1">#REF!</definedName>
    <definedName name="BS_CORP">#REF!</definedName>
    <definedName name="BS_G" localSheetId="2">#REF!</definedName>
    <definedName name="BS_G" localSheetId="3">#REF!</definedName>
    <definedName name="BS_G" localSheetId="1">#REF!</definedName>
    <definedName name="BS_G">#REF!</definedName>
    <definedName name="BS_HIGH">#REF!</definedName>
    <definedName name="BS_UK" localSheetId="2">#REF!</definedName>
    <definedName name="BS_UK" localSheetId="3">#REF!</definedName>
    <definedName name="BS_UK" localSheetId="1">#REF!</definedName>
    <definedName name="BS_UK">#REF!</definedName>
    <definedName name="BS_UK_G" localSheetId="2">#REF!</definedName>
    <definedName name="BS_UK_G" localSheetId="3">#REF!</definedName>
    <definedName name="BS_UK_G" localSheetId="1">#REF!</definedName>
    <definedName name="BS_UK_G">#REF!</definedName>
    <definedName name="BS_UKL" localSheetId="2">#REF!</definedName>
    <definedName name="BS_UKL" localSheetId="3">#REF!</definedName>
    <definedName name="BS_UKL" localSheetId="1">#REF!</definedName>
    <definedName name="BS_UKL">#REF!</definedName>
    <definedName name="BS_UKL_G" localSheetId="2">#REF!</definedName>
    <definedName name="BS_UKL_G" localSheetId="3">#REF!</definedName>
    <definedName name="BS_UKL_G" localSheetId="1">#REF!</definedName>
    <definedName name="BS_UKL_G">#REF!</definedName>
    <definedName name="BS_UKM" localSheetId="2">#REF!</definedName>
    <definedName name="BS_UKM" localSheetId="3">#REF!</definedName>
    <definedName name="BS_UKM" localSheetId="1">#REF!</definedName>
    <definedName name="BS_UKM">#REF!</definedName>
    <definedName name="BS_UKM_G" localSheetId="2">#REF!</definedName>
    <definedName name="BS_UKM_G" localSheetId="3">#REF!</definedName>
    <definedName name="BS_UKM_G" localSheetId="1">#REF!</definedName>
    <definedName name="BS_UKM_G">#REF!</definedName>
    <definedName name="C_Index" localSheetId="2">#REF!</definedName>
    <definedName name="C_Index" localSheetId="3">#REF!</definedName>
    <definedName name="C_Index" localSheetId="1">#REF!</definedName>
    <definedName name="C_Index">#REF!</definedName>
    <definedName name="CAPITAL">#REF!</definedName>
    <definedName name="CASEID" localSheetId="2">#REF!</definedName>
    <definedName name="CASEID" localSheetId="3">#REF!</definedName>
    <definedName name="CASEID" localSheetId="1">#REF!</definedName>
    <definedName name="CASEID">#REF!</definedName>
    <definedName name="CASENAME" localSheetId="2">#REF!</definedName>
    <definedName name="CASENAME" localSheetId="3">#REF!</definedName>
    <definedName name="CASENAME" localSheetId="1">#REF!</definedName>
    <definedName name="CASENAME">#REF!</definedName>
    <definedName name="CASH_FLOW_DIRECT" localSheetId="2">#REF!</definedName>
    <definedName name="CASH_FLOW_DIRECT" localSheetId="3">#REF!</definedName>
    <definedName name="CASH_FLOW_DIRECT" localSheetId="1">#REF!</definedName>
    <definedName name="CASH_FLOW_DIRECT">#REF!</definedName>
    <definedName name="CASH_FLOW_INDIRECT" localSheetId="2">#REF!</definedName>
    <definedName name="CASH_FLOW_INDIRECT" localSheetId="3">#REF!</definedName>
    <definedName name="CASH_FLOW_INDIRECT" localSheetId="1">#REF!</definedName>
    <definedName name="CASH_FLOW_INDIRECT">#REF!</definedName>
    <definedName name="CashFlow" localSheetId="2">#REF!</definedName>
    <definedName name="CashFlow" localSheetId="3">#REF!</definedName>
    <definedName name="CashFlow" localSheetId="1">#REF!</definedName>
    <definedName name="CashFlow">#REF!</definedName>
    <definedName name="CEarnGrowth" localSheetId="2">#REF!</definedName>
    <definedName name="CEarnGrowth" localSheetId="3">#REF!</definedName>
    <definedName name="CEarnGrowth" localSheetId="1">#REF!</definedName>
    <definedName name="CEarnGrowth">#REF!</definedName>
    <definedName name="CF">#REF!</definedName>
    <definedName name="Check_List" localSheetId="2">#REF!</definedName>
    <definedName name="Check_List" localSheetId="3">#REF!</definedName>
    <definedName name="Check_List" localSheetId="1">#REF!</definedName>
    <definedName name="Check_List">#REF!</definedName>
    <definedName name="CHOICE1" localSheetId="2">#REF!</definedName>
    <definedName name="CHOICE1" localSheetId="3">#REF!</definedName>
    <definedName name="CHOICE1" localSheetId="1">#REF!</definedName>
    <definedName name="CHOICE1">#REF!</definedName>
    <definedName name="CIQWBGuid" hidden="1">"Historical Segment Financials.xlsx"</definedName>
    <definedName name="ColumnTitle1">#REF!</definedName>
    <definedName name="CombName">#REF!</definedName>
    <definedName name="COMMENTS">#REF!</definedName>
    <definedName name="comp">#REF!</definedName>
    <definedName name="COMPSCHPTABLE" localSheetId="2">#REF!</definedName>
    <definedName name="COMPSCHPTABLE" localSheetId="3">#REF!</definedName>
    <definedName name="COMPSCHPTABLE" localSheetId="1">#REF!</definedName>
    <definedName name="COMPSCHPTABLE">#REF!</definedName>
    <definedName name="COMPSCHPTABLECO" localSheetId="2">#REF!</definedName>
    <definedName name="COMPSCHPTABLECO" localSheetId="3">#REF!</definedName>
    <definedName name="COMPSCHPTABLECO" localSheetId="1">#REF!</definedName>
    <definedName name="COMPSCHPTABLECO">#REF!</definedName>
    <definedName name="COPY">#N/A</definedName>
    <definedName name="CopyRowForSolver" localSheetId="2">#REF!</definedName>
    <definedName name="CopyRowForSolver" localSheetId="3">#REF!</definedName>
    <definedName name="CopyRowForSolver" localSheetId="1">#REF!</definedName>
    <definedName name="CopyRowForSolver">#REF!</definedName>
    <definedName name="cost">#REF!</definedName>
    <definedName name="Cost_Centers">#REF!</definedName>
    <definedName name="Cover_Page" localSheetId="2">#REF!</definedName>
    <definedName name="Cover_Page" localSheetId="3">#REF!</definedName>
    <definedName name="Cover_Page" localSheetId="1">#REF!</definedName>
    <definedName name="Cover_Page">#REF!</definedName>
    <definedName name="_xlnm.Criteria" localSheetId="2">#REF!</definedName>
    <definedName name="_xlnm.Criteria" localSheetId="3">#REF!</definedName>
    <definedName name="_xlnm.Criteria" localSheetId="1">#REF!</definedName>
    <definedName name="_xlnm.Criteria">#REF!</definedName>
    <definedName name="cube">#REF!</definedName>
    <definedName name="curr">#REF!</definedName>
    <definedName name="CURRENCY_DESCRIPTION">#REF!</definedName>
    <definedName name="DATA1">#REF!</definedName>
    <definedName name="DATA2">#REF!</definedName>
    <definedName name="DATA3">#REF!</definedName>
    <definedName name="DATA4">#REF!</definedName>
    <definedName name="DATA5">#REF!</definedName>
    <definedName name="DATA6">#REF!</definedName>
    <definedName name="DATA7">#REF!</definedName>
    <definedName name="DATA9">#REF!</definedName>
    <definedName name="_xlnm.Database" localSheetId="2">#REF!</definedName>
    <definedName name="_xlnm.Database" localSheetId="3">#REF!</definedName>
    <definedName name="_xlnm.Database" localSheetId="1">#REF!</definedName>
    <definedName name="_xlnm.Database">#REF!</definedName>
    <definedName name="date">#REF!</definedName>
    <definedName name="date8">#REF!</definedName>
    <definedName name="DIRECTTAXCURR" localSheetId="2">#REF!</definedName>
    <definedName name="DIRECTTAXCURR" localSheetId="3">#REF!</definedName>
    <definedName name="DIRECTTAXCURR" localSheetId="1">#REF!</definedName>
    <definedName name="DIRECTTAXCURR">#REF!</definedName>
    <definedName name="DIRECTTAXRATE" localSheetId="2">#REF!</definedName>
    <definedName name="DIRECTTAXRATE" localSheetId="3">#REF!</definedName>
    <definedName name="DIRECTTAXRATE" localSheetId="1">#REF!</definedName>
    <definedName name="DIRECTTAXRATE">#REF!</definedName>
    <definedName name="DiscOpns">#REF!,#REF!</definedName>
    <definedName name="Discounting" localSheetId="2">#REF!</definedName>
    <definedName name="Discounting" localSheetId="3">#REF!</definedName>
    <definedName name="Discounting" localSheetId="1">#REF!</definedName>
    <definedName name="Discounting">#REF!</definedName>
    <definedName name="download">#REF!</definedName>
    <definedName name="dtail">#REF!</definedName>
    <definedName name="EFFPTAXRATECURR" localSheetId="2">#REF!</definedName>
    <definedName name="EFFPTAXRATECURR" localSheetId="3">#REF!</definedName>
    <definedName name="EFFPTAXRATECURR" localSheetId="1">#REF!</definedName>
    <definedName name="EFFPTAXRATECURR">#REF!</definedName>
    <definedName name="EFFPTAXRATECURRDIR" localSheetId="2">#REF!</definedName>
    <definedName name="EFFPTAXRATECURRDIR" localSheetId="3">#REF!</definedName>
    <definedName name="EFFPTAXRATECURRDIR" localSheetId="1">#REF!</definedName>
    <definedName name="EFFPTAXRATECURRDIR">#REF!</definedName>
    <definedName name="EFFTAXRATECURRASSUM" localSheetId="2">#REF!</definedName>
    <definedName name="EFFTAXRATECURRASSUM" localSheetId="3">#REF!</definedName>
    <definedName name="EFFTAXRATECURRASSUM" localSheetId="1">#REF!</definedName>
    <definedName name="EFFTAXRATECURRASSUM">#REF!</definedName>
    <definedName name="END">#REF!</definedName>
    <definedName name="eng">#REF!</definedName>
    <definedName name="EWI">#REF!</definedName>
    <definedName name="EXHC" localSheetId="2">#REF!</definedName>
    <definedName name="EXHC" localSheetId="3">#REF!</definedName>
    <definedName name="EXHC" localSheetId="1">#REF!</definedName>
    <definedName name="EXHC">#REF!</definedName>
    <definedName name="EXHD" localSheetId="2">#REF!</definedName>
    <definedName name="EXHD" localSheetId="3">#REF!</definedName>
    <definedName name="EXHD" localSheetId="1">#REF!</definedName>
    <definedName name="EXHD">#REF!</definedName>
    <definedName name="EXHD1" localSheetId="2">#REF!</definedName>
    <definedName name="EXHD1" localSheetId="3">#REF!</definedName>
    <definedName name="EXHD1" localSheetId="1">#REF!</definedName>
    <definedName name="EXHD1">#REF!</definedName>
    <definedName name="EXHE" localSheetId="2">#REF!</definedName>
    <definedName name="EXHE" localSheetId="3">#REF!</definedName>
    <definedName name="EXHE" localSheetId="1">#REF!</definedName>
    <definedName name="EXHE">#REF!</definedName>
    <definedName name="EXHF1" localSheetId="2">#REF!</definedName>
    <definedName name="EXHF1" localSheetId="3">#REF!</definedName>
    <definedName name="EXHF1" localSheetId="1">#REF!</definedName>
    <definedName name="EXHF1">#REF!</definedName>
    <definedName name="EXHG" localSheetId="2">#REF!</definedName>
    <definedName name="EXHG" localSheetId="3">#REF!</definedName>
    <definedName name="EXHG" localSheetId="1">#REF!</definedName>
    <definedName name="EXHG">#REF!</definedName>
    <definedName name="EXHG1" localSheetId="2">#REF!</definedName>
    <definedName name="EXHG1" localSheetId="3">#REF!</definedName>
    <definedName name="EXHG1" localSheetId="1">#REF!</definedName>
    <definedName name="EXHG1">#REF!</definedName>
    <definedName name="EXHG2" localSheetId="2">#REF!</definedName>
    <definedName name="EXHG2" localSheetId="3">#REF!</definedName>
    <definedName name="EXHG2" localSheetId="1">#REF!</definedName>
    <definedName name="EXHG2">#REF!</definedName>
    <definedName name="EXHH" localSheetId="2">#REF!</definedName>
    <definedName name="EXHH" localSheetId="3">#REF!</definedName>
    <definedName name="EXHH" localSheetId="1">#REF!</definedName>
    <definedName name="EXHH">#REF!</definedName>
    <definedName name="EXHH1" localSheetId="2">#REF!</definedName>
    <definedName name="EXHH1" localSheetId="3">#REF!</definedName>
    <definedName name="EXHH1" localSheetId="1">#REF!</definedName>
    <definedName name="EXHH1">#REF!</definedName>
    <definedName name="EXHI" localSheetId="2">#REF!</definedName>
    <definedName name="EXHI" localSheetId="3">#REF!</definedName>
    <definedName name="EXHI" localSheetId="1">#REF!</definedName>
    <definedName name="EXHI">#REF!</definedName>
    <definedName name="EXHI1" localSheetId="2">#REF!</definedName>
    <definedName name="EXHI1" localSheetId="3">#REF!</definedName>
    <definedName name="EXHI1" localSheetId="1">#REF!</definedName>
    <definedName name="EXHI1">#REF!</definedName>
    <definedName name="EXHX" localSheetId="2">#REF!</definedName>
    <definedName name="EXHX" localSheetId="3">#REF!</definedName>
    <definedName name="EXHX" localSheetId="1">#REF!</definedName>
    <definedName name="EXHX">#REF!</definedName>
    <definedName name="EXHX1" localSheetId="2">#REF!</definedName>
    <definedName name="EXHX1" localSheetId="3">#REF!</definedName>
    <definedName name="EXHX1" localSheetId="1">#REF!</definedName>
    <definedName name="EXHX1">#REF!</definedName>
    <definedName name="EXHX2" localSheetId="2">#REF!</definedName>
    <definedName name="EXHX2" localSheetId="3">#REF!</definedName>
    <definedName name="EXHX2" localSheetId="1">#REF!</definedName>
    <definedName name="EXHX2">#REF!</definedName>
    <definedName name="exp">#REF!</definedName>
    <definedName name="factor">#REF!</definedName>
    <definedName name="FILES" localSheetId="2">#REF!</definedName>
    <definedName name="FILES" localSheetId="3">#REF!</definedName>
    <definedName name="FILES" localSheetId="1">#REF!</definedName>
    <definedName name="FILES">#REF!</definedName>
    <definedName name="Financial_Items">#REF!</definedName>
    <definedName name="FRE">#REF!</definedName>
    <definedName name="freq">#REF!</definedName>
    <definedName name="freq2">#REF!</definedName>
    <definedName name="g" hidden="1">{"GEM BALANCE SHEET",#N/A,FALSE,"GEM Forecast";"GEM DETAIL",#N/A,FALSE,"GEM Forecast";"GEM INCOME STATEMENT",#N/A,FALSE,"GEM Forecast";"GEM REVENUE",#N/A,FALSE,"GEM Forecast"}</definedName>
    <definedName name="GAAP" localSheetId="2">#REF!</definedName>
    <definedName name="GAAP" localSheetId="3">#REF!</definedName>
    <definedName name="GAAP" localSheetId="1">#REF!</definedName>
    <definedName name="GAAP">#REF!</definedName>
    <definedName name="GAAP_IS" localSheetId="2">#REF!</definedName>
    <definedName name="GAAP_IS" localSheetId="3">#REF!</definedName>
    <definedName name="GAAP_IS" localSheetId="1">#REF!</definedName>
    <definedName name="GAAP_IS">#REF!</definedName>
    <definedName name="GENLIABTABLE" localSheetId="2">#REF!</definedName>
    <definedName name="GENLIABTABLE" localSheetId="3">#REF!</definedName>
    <definedName name="GENLIABTABLE" localSheetId="1">#REF!</definedName>
    <definedName name="GENLIABTABLE">#REF!</definedName>
    <definedName name="GENLIABTABLECO" localSheetId="2">#REF!</definedName>
    <definedName name="GENLIABTABLECO" localSheetId="3">#REF!</definedName>
    <definedName name="GENLIABTABLECO" localSheetId="1">#REF!</definedName>
    <definedName name="GENLIABTABLECO">#REF!</definedName>
    <definedName name="geoA">#REF!</definedName>
    <definedName name="idassets">#REF!</definedName>
    <definedName name="INDIRECT_SUPPORT" localSheetId="2">#REF!</definedName>
    <definedName name="INDIRECT_SUPPORT" localSheetId="3">#REF!</definedName>
    <definedName name="INDIRECT_SUPPORT" localSheetId="1">#REF!</definedName>
    <definedName name="INDIRECT_SUPPORT">#REF!</definedName>
    <definedName name="Input">#REF!</definedName>
    <definedName name="INPUTASSUMPTION" localSheetId="2">#REF!</definedName>
    <definedName name="INPUTASSUMPTION" localSheetId="3">#REF!</definedName>
    <definedName name="INPUTASSUMPTION" localSheetId="1">#REF!</definedName>
    <definedName name="INPUTASSUMPTION">#REF!</definedName>
    <definedName name="INPUTLOSSES" localSheetId="2">#REF!</definedName>
    <definedName name="INPUTLOSSES" localSheetId="3">#REF!</definedName>
    <definedName name="INPUTLOSSES" localSheetId="1">#REF!</definedName>
    <definedName name="INPUTLOSSES">#REF!</definedName>
    <definedName name="INPUTRESERVES" localSheetId="2">#REF!</definedName>
    <definedName name="INPUTRESERVES" localSheetId="3">#REF!</definedName>
    <definedName name="INPUTRESERVES" localSheetId="1">#REF!</definedName>
    <definedName name="INPUTRESERVES">#REF!</definedName>
    <definedName name="install">#REF!</definedName>
    <definedName name="INTERCO">#REF!</definedName>
    <definedName name="Interest">#REF!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44767.5469675926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_CAN" localSheetId="2">#REF!</definedName>
    <definedName name="IS_CAN" localSheetId="3">#REF!</definedName>
    <definedName name="IS_CAN" localSheetId="1">#REF!</definedName>
    <definedName name="IS_CAN">#REF!</definedName>
    <definedName name="IS_CANL" localSheetId="2">#REF!</definedName>
    <definedName name="IS_CANL" localSheetId="3">#REF!</definedName>
    <definedName name="IS_CANL" localSheetId="1">#REF!</definedName>
    <definedName name="IS_CANL">#REF!</definedName>
    <definedName name="IS_CANM" localSheetId="2">#REF!</definedName>
    <definedName name="IS_CANM" localSheetId="3">#REF!</definedName>
    <definedName name="IS_CANM" localSheetId="1">#REF!</definedName>
    <definedName name="IS_CANM">#REF!</definedName>
    <definedName name="IS_CORP" localSheetId="2">#REF!</definedName>
    <definedName name="IS_CORP" localSheetId="3">#REF!</definedName>
    <definedName name="IS_CORP" localSheetId="1">#REF!</definedName>
    <definedName name="IS_CORP">#REF!</definedName>
    <definedName name="IS_G" localSheetId="2">#REF!</definedName>
    <definedName name="IS_G" localSheetId="3">#REF!</definedName>
    <definedName name="IS_G" localSheetId="1">#REF!</definedName>
    <definedName name="IS_G">#REF!</definedName>
    <definedName name="IS_HIGH">#REF!</definedName>
    <definedName name="IS_UK" localSheetId="2">#REF!</definedName>
    <definedName name="IS_UK" localSheetId="3">#REF!</definedName>
    <definedName name="IS_UK" localSheetId="1">#REF!</definedName>
    <definedName name="IS_UK">#REF!</definedName>
    <definedName name="IS_UK_G" localSheetId="2">#REF!</definedName>
    <definedName name="IS_UK_G" localSheetId="3">#REF!</definedName>
    <definedName name="IS_UK_G" localSheetId="1">#REF!</definedName>
    <definedName name="IS_UK_G">#REF!</definedName>
    <definedName name="IS_UKL" localSheetId="2">#REF!</definedName>
    <definedName name="IS_UKL" localSheetId="3">#REF!</definedName>
    <definedName name="IS_UKL" localSheetId="1">#REF!</definedName>
    <definedName name="IS_UKL">#REF!</definedName>
    <definedName name="IS_UKL_G" localSheetId="2">#REF!</definedName>
    <definedName name="IS_UKL_G" localSheetId="3">#REF!</definedName>
    <definedName name="IS_UKL_G" localSheetId="1">#REF!</definedName>
    <definedName name="IS_UKL_G">#REF!</definedName>
    <definedName name="IS_UKM" localSheetId="2">#REF!</definedName>
    <definedName name="IS_UKM" localSheetId="3">#REF!</definedName>
    <definedName name="IS_UKM" localSheetId="1">#REF!</definedName>
    <definedName name="IS_UKM">#REF!</definedName>
    <definedName name="IS_UKM_G" localSheetId="2">#REF!</definedName>
    <definedName name="IS_UKM_G" localSheetId="3">#REF!</definedName>
    <definedName name="IS_UKM_G" localSheetId="1">#REF!</definedName>
    <definedName name="IS_UKM_G">#REF!</definedName>
    <definedName name="ISTQTR">#REF!</definedName>
    <definedName name="LEVELNAME">#REF!</definedName>
    <definedName name="LIABS">#REF!</definedName>
    <definedName name="LOOKTABLE" localSheetId="2">#REF!</definedName>
    <definedName name="LOOKTABLE" localSheetId="3">#REF!</definedName>
    <definedName name="LOOKTABLE" localSheetId="1">#REF!</definedName>
    <definedName name="LOOKTABLE">#REF!</definedName>
    <definedName name="LSCAPE" localSheetId="2">#REF!</definedName>
    <definedName name="LSCAPE" localSheetId="3">#REF!</definedName>
    <definedName name="LSCAPE" localSheetId="1">#REF!</definedName>
    <definedName name="LSCAPE">#REF!</definedName>
    <definedName name="MAC">#REF!</definedName>
    <definedName name="MAIN" localSheetId="2">#REF!</definedName>
    <definedName name="MAIN" localSheetId="3">#REF!</definedName>
    <definedName name="MAIN" localSheetId="1">#REF!</definedName>
    <definedName name="MAIN">#REF!</definedName>
    <definedName name="MAINMENU" localSheetId="2">#REF!</definedName>
    <definedName name="MAINMENU" localSheetId="3">#REF!</definedName>
    <definedName name="MAINMENU" localSheetId="1">#REF!</definedName>
    <definedName name="MAINMENU">#REF!</definedName>
    <definedName name="MaxDiastolic">#REF!</definedName>
    <definedName name="MaxSystolic">#REF!</definedName>
    <definedName name="MEDMALTABLE" localSheetId="2">#REF!</definedName>
    <definedName name="MEDMALTABLE" localSheetId="3">#REF!</definedName>
    <definedName name="MEDMALTABLE" localSheetId="1">#REF!</definedName>
    <definedName name="MEDMALTABLE">#REF!</definedName>
    <definedName name="MEDMALTABLECO" localSheetId="2">#REF!</definedName>
    <definedName name="MEDMALTABLECO" localSheetId="3">#REF!</definedName>
    <definedName name="MEDMALTABLECO" localSheetId="1">#REF!</definedName>
    <definedName name="MEDMALTABLECO">#REF!</definedName>
    <definedName name="MMYMACRO" localSheetId="2">#REF!</definedName>
    <definedName name="MMYMACRO" localSheetId="3">#REF!</definedName>
    <definedName name="MMYMACRO" localSheetId="1">#REF!</definedName>
    <definedName name="MMYMACRO">#REF!</definedName>
    <definedName name="month">8</definedName>
    <definedName name="Month_selected">#REF!</definedName>
    <definedName name="MULTIPERTABLE" localSheetId="2">#REF!</definedName>
    <definedName name="MULTIPERTABLE" localSheetId="3">#REF!</definedName>
    <definedName name="MULTIPERTABLE" localSheetId="1">#REF!</definedName>
    <definedName name="MULTIPERTABLE">#REF!</definedName>
    <definedName name="MULTIPERTABLECO" localSheetId="2">#REF!</definedName>
    <definedName name="MULTIPERTABLECO" localSheetId="3">#REF!</definedName>
    <definedName name="MULTIPERTABLECO" localSheetId="1">#REF!</definedName>
    <definedName name="MULTIPERTABLECO">#REF!</definedName>
    <definedName name="MYMACRO" localSheetId="2">#REF!</definedName>
    <definedName name="MYMACRO" localSheetId="3">#REF!</definedName>
    <definedName name="MYMACRO" localSheetId="1">#REF!</definedName>
    <definedName name="MYMACRO">#REF!</definedName>
    <definedName name="nam">#REF!</definedName>
    <definedName name="NAME">#REF!</definedName>
    <definedName name="new" hidden="1">{"SUMMARY",#N/A,TRUE,"SUMMARY";"R&amp;E",#N/A,TRUE,"2004 BUDGET";"CORPORATE",#N/A,TRUE,"Corp Ops Detail";"ENTERPRISE",#N/A,TRUE,"Enterprise Program Detail";"TOPSIDE",#N/A,TRUE,"Topside Adj Detail";"ADJUSTED FORECAST",#N/A,TRUE,"ADJUSTED FORECAST";"ALLOCATIONS",#N/A,TRUE," non-controllable alloc"}</definedName>
    <definedName name="NewTable1" localSheetId="2">#REF!</definedName>
    <definedName name="NewTable1" localSheetId="3">#REF!</definedName>
    <definedName name="NewTable1" localSheetId="0">#REF!</definedName>
    <definedName name="NewTable1" localSheetId="1">#REF!</definedName>
    <definedName name="NewTable1">#REF!</definedName>
    <definedName name="NvsASD">"V2005-12-31"</definedName>
    <definedName name="NvsAutoDrillOk">"VN"</definedName>
    <definedName name="NvsElapsedTime">0.0000115740695036948</definedName>
    <definedName name="NvsEndTime">38804.4538657407</definedName>
    <definedName name="NvsInstLang">"VENG"</definedName>
    <definedName name="NvsInstSpec">"%,LACTUALSNEW,SYTDNEW,R,FACCOUNT,TACCTROLLUP,NPB INTERCO REVENUE"</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"%,XZF.ACCOUNT.PSDetail"</definedName>
    <definedName name="NvsPanelBusUnit">"V"</definedName>
    <definedName name="NvsPanelEffdt">"V1995-01-01"</definedName>
    <definedName name="NvsPanelSetid">"VMFG"</definedName>
    <definedName name="NvsParentRef">"[INSTMT4Q.xls]Sheet1!$N$64"</definedName>
    <definedName name="NvsReqBU">"VUS001"</definedName>
    <definedName name="NvsReqBUOnly">"VY"</definedName>
    <definedName name="NvsStyleNme">"Amy.xls"</definedName>
    <definedName name="NvsTransLed">"VN"</definedName>
    <definedName name="NvsTreeASD">"V2005-12-31"</definedName>
    <definedName name="NvsValTbl.DEPTID">"DEPT_TBL"</definedName>
    <definedName name="NvsValTbl.OPERATING_UNIT">"OPER_UNIT_TBL"</definedName>
    <definedName name="OctRev">#REF!</definedName>
    <definedName name="oh">#REF!</definedName>
    <definedName name="old" hidden="1">{"SUMMARY",#N/A,TRUE,"SUMMARY";"R&amp;E",#N/A,TRUE,"2004 BUDGET";"CORPORATE",#N/A,TRUE,"Corp Ops Detail";"ENTERPRISE",#N/A,TRUE,"Enterprise Program Detail";"TOPSIDE",#N/A,TRUE,"Topside Adj Detail";"ADJUSTED FORECAST",#N/A,TRUE,"ADJUSTED FORECAST";"ALLOCATIONS",#N/A,TRUE," non-controllable alloc"}</definedName>
    <definedName name="op">#REF!</definedName>
    <definedName name="opqtrsgeo">#REF!</definedName>
    <definedName name="P_L">#REF!</definedName>
    <definedName name="PAGE_01" localSheetId="2">#REF!</definedName>
    <definedName name="PAGE_01" localSheetId="3">#REF!</definedName>
    <definedName name="PAGE_01" localSheetId="1">#REF!</definedName>
    <definedName name="PAGE_01">#REF!</definedName>
    <definedName name="PAGE_02" localSheetId="2">#REF!</definedName>
    <definedName name="PAGE_02" localSheetId="3">#REF!</definedName>
    <definedName name="PAGE_02" localSheetId="1">#REF!</definedName>
    <definedName name="PAGE_02">#REF!</definedName>
    <definedName name="PAGE1" localSheetId="2">#REF!</definedName>
    <definedName name="PAGE1" localSheetId="3">#REF!</definedName>
    <definedName name="PAGE1" localSheetId="1">#REF!</definedName>
    <definedName name="PAGE1">#REF!</definedName>
    <definedName name="page2">#REF!</definedName>
    <definedName name="part">#REF!</definedName>
    <definedName name="PasteRowForSolver" localSheetId="2">#REF!</definedName>
    <definedName name="PasteRowForSolver" localSheetId="3">#REF!</definedName>
    <definedName name="PasteRowForSolver" localSheetId="1">#REF!</definedName>
    <definedName name="PasteRowForSolver">#REF!</definedName>
    <definedName name="PATTERN" localSheetId="2">#REF!</definedName>
    <definedName name="PATTERN" localSheetId="3">#REF!</definedName>
    <definedName name="PATTERN" localSheetId="1">#REF!</definedName>
    <definedName name="PATTERN">#REF!</definedName>
    <definedName name="Payouts" localSheetId="2">#REF!</definedName>
    <definedName name="Payouts" localSheetId="3">#REF!</definedName>
    <definedName name="Payouts" localSheetId="1">#REF!</definedName>
    <definedName name="Payouts">#REF!</definedName>
    <definedName name="pctr">#REF!</definedName>
    <definedName name="pctr1">#REF!</definedName>
    <definedName name="pctr2">#REF!</definedName>
    <definedName name="pctr3">#REF!</definedName>
    <definedName name="pctr4">#REF!</definedName>
    <definedName name="PEarnGrowthCellular" localSheetId="2">#REF!</definedName>
    <definedName name="PEarnGrowthCellular" localSheetId="3">#REF!</definedName>
    <definedName name="PEarnGrowthCellular" localSheetId="1">#REF!</definedName>
    <definedName name="PEarnGrowthCellular">#REF!</definedName>
    <definedName name="PEarnGrowthOther" localSheetId="2">#REF!</definedName>
    <definedName name="PEarnGrowthOther" localSheetId="3">#REF!</definedName>
    <definedName name="PEarnGrowthOther" localSheetId="1">#REF!</definedName>
    <definedName name="PEarnGrowthOther">#REF!</definedName>
    <definedName name="pie">#REF!</definedName>
    <definedName name="PLANYEAR">#REF!</definedName>
    <definedName name="Platform_List">#REF!</definedName>
    <definedName name="PNL" localSheetId="2">#REF!</definedName>
    <definedName name="PNL" localSheetId="3">#REF!</definedName>
    <definedName name="PNL" localSheetId="1">#REF!</definedName>
    <definedName name="PNL">#REF!</definedName>
    <definedName name="PORT60" localSheetId="2">#REF!</definedName>
    <definedName name="PORT60" localSheetId="3">#REF!</definedName>
    <definedName name="PORT60" localSheetId="1">#REF!</definedName>
    <definedName name="PORT60">#REF!</definedName>
    <definedName name="PORT66" localSheetId="2">#REF!</definedName>
    <definedName name="PORT66" localSheetId="3">#REF!</definedName>
    <definedName name="PORT66" localSheetId="1">#REF!</definedName>
    <definedName name="PORT66">#REF!</definedName>
    <definedName name="PORT89" localSheetId="2">#REF!</definedName>
    <definedName name="PORT89" localSheetId="3">#REF!</definedName>
    <definedName name="PORT89" localSheetId="1">#REF!</definedName>
    <definedName name="PORT89">#REF!</definedName>
    <definedName name="PORTRAIT" localSheetId="2">#REF!</definedName>
    <definedName name="PORTRAIT" localSheetId="3">#REF!</definedName>
    <definedName name="PORTRAIT" localSheetId="1">#REF!</definedName>
    <definedName name="PORTRAIT">#REF!</definedName>
    <definedName name="PremiumTaxRate" localSheetId="2">#REF!</definedName>
    <definedName name="PremiumTaxRate" localSheetId="3">#REF!</definedName>
    <definedName name="PremiumTaxRate" localSheetId="1">#REF!</definedName>
    <definedName name="PremiumTaxRate">#REF!</definedName>
    <definedName name="PRINT" localSheetId="2">#REF!</definedName>
    <definedName name="PRINT" localSheetId="3">#REF!</definedName>
    <definedName name="PRINT" localSheetId="1">#REF!</definedName>
    <definedName name="PRINT">#REF!</definedName>
    <definedName name="PRINT_ALL" localSheetId="2">#REF!</definedName>
    <definedName name="PRINT_ALL" localSheetId="3">#REF!</definedName>
    <definedName name="PRINT_ALL" localSheetId="1">#REF!</definedName>
    <definedName name="PRINT_ALL">#REF!</definedName>
    <definedName name="_xlnm.Print_Area" localSheetId="2">'Adj Segment Data'!$B$2:$M$46</definedName>
    <definedName name="_xlnm.Print_Area" localSheetId="3">'Non-GAAP rec'!$B$2:$M$26</definedName>
    <definedName name="_xlnm.Print_Area" localSheetId="0">Note!$A$1:$B$5</definedName>
    <definedName name="_xlnm.Print_Area" localSheetId="1">'Revenue &amp; Gross Profit'!$B$2:$M$39</definedName>
    <definedName name="PRINT85LOSSES" localSheetId="2">#REF!</definedName>
    <definedName name="PRINT85LOSSES" localSheetId="3">#REF!</definedName>
    <definedName name="PRINT85LOSSES" localSheetId="1">#REF!</definedName>
    <definedName name="PRINT85LOSSES">#REF!</definedName>
    <definedName name="PRINT86LOSSES" localSheetId="2">#REF!</definedName>
    <definedName name="PRINT86LOSSES" localSheetId="3">#REF!</definedName>
    <definedName name="PRINT86LOSSES" localSheetId="1">#REF!</definedName>
    <definedName name="PRINT86LOSSES">#REF!</definedName>
    <definedName name="PRINT86RX" localSheetId="2">#REF!</definedName>
    <definedName name="PRINT86RX" localSheetId="3">#REF!</definedName>
    <definedName name="PRINT86RX" localSheetId="1">#REF!</definedName>
    <definedName name="PRINT86RX">#REF!</definedName>
    <definedName name="PRINT86TAXRX" localSheetId="2">#REF!</definedName>
    <definedName name="PRINT86TAXRX" localSheetId="3">#REF!</definedName>
    <definedName name="PRINT86TAXRX" localSheetId="1">#REF!</definedName>
    <definedName name="PRINT86TAXRX">#REF!</definedName>
    <definedName name="PRINT87LOSSES" localSheetId="2">#REF!</definedName>
    <definedName name="PRINT87LOSSES" localSheetId="3">#REF!</definedName>
    <definedName name="PRINT87LOSSES" localSheetId="1">#REF!</definedName>
    <definedName name="PRINT87LOSSES">#REF!</definedName>
    <definedName name="PRINT87RX" localSheetId="2">#REF!</definedName>
    <definedName name="PRINT87RX" localSheetId="3">#REF!</definedName>
    <definedName name="PRINT87RX" localSheetId="1">#REF!</definedName>
    <definedName name="PRINT87RX">#REF!</definedName>
    <definedName name="PRINT87TAXRX" localSheetId="2">#REF!</definedName>
    <definedName name="PRINT87TAXRX" localSheetId="3">#REF!</definedName>
    <definedName name="PRINT87TAXRX" localSheetId="1">#REF!</definedName>
    <definedName name="PRINT87TAXRX">#REF!</definedName>
    <definedName name="PRINT88LOSSES" localSheetId="2">#REF!</definedName>
    <definedName name="PRINT88LOSSES" localSheetId="3">#REF!</definedName>
    <definedName name="PRINT88LOSSES" localSheetId="1">#REF!</definedName>
    <definedName name="PRINT88LOSSES">#REF!</definedName>
    <definedName name="PRINT88RX" localSheetId="2">#REF!</definedName>
    <definedName name="PRINT88RX" localSheetId="3">#REF!</definedName>
    <definedName name="PRINT88RX" localSheetId="1">#REF!</definedName>
    <definedName name="PRINT88RX">#REF!</definedName>
    <definedName name="PRINT88TAXRX" localSheetId="2">#REF!</definedName>
    <definedName name="PRINT88TAXRX" localSheetId="3">#REF!</definedName>
    <definedName name="PRINT88TAXRX" localSheetId="1">#REF!</definedName>
    <definedName name="PRINT88TAXRX">#REF!</definedName>
    <definedName name="PRINT89LOSSES" localSheetId="2">#REF!</definedName>
    <definedName name="PRINT89LOSSES" localSheetId="3">#REF!</definedName>
    <definedName name="PRINT89LOSSES" localSheetId="1">#REF!</definedName>
    <definedName name="PRINT89LOSSES">#REF!</definedName>
    <definedName name="PRINT89RX" localSheetId="2">#REF!</definedName>
    <definedName name="PRINT89RX" localSheetId="3">#REF!</definedName>
    <definedName name="PRINT89RX" localSheetId="1">#REF!</definedName>
    <definedName name="PRINT89RX">#REF!</definedName>
    <definedName name="PRINT89TAXRX" localSheetId="2">#REF!</definedName>
    <definedName name="PRINT89TAXRX" localSheetId="3">#REF!</definedName>
    <definedName name="PRINT89TAXRX" localSheetId="1">#REF!</definedName>
    <definedName name="PRINT89TAXRX">#REF!</definedName>
    <definedName name="PRINT90LOSSES" localSheetId="2">#REF!</definedName>
    <definedName name="PRINT90LOSSES" localSheetId="3">#REF!</definedName>
    <definedName name="PRINT90LOSSES" localSheetId="1">#REF!</definedName>
    <definedName name="PRINT90LOSSES">#REF!</definedName>
    <definedName name="PRINT90RX" localSheetId="2">#REF!</definedName>
    <definedName name="PRINT90RX" localSheetId="3">#REF!</definedName>
    <definedName name="PRINT90RX" localSheetId="1">#REF!</definedName>
    <definedName name="PRINT90RX">#REF!</definedName>
    <definedName name="PRINT90TAXRX" localSheetId="2">#REF!</definedName>
    <definedName name="PRINT90TAXRX" localSheetId="3">#REF!</definedName>
    <definedName name="PRINT90TAXRX" localSheetId="1">#REF!</definedName>
    <definedName name="PRINT90TAXRX">#REF!</definedName>
    <definedName name="PRINT91RX" localSheetId="2">#REF!</definedName>
    <definedName name="PRINT91RX" localSheetId="3">#REF!</definedName>
    <definedName name="PRINT91RX" localSheetId="1">#REF!</definedName>
    <definedName name="PRINT91RX">#REF!</definedName>
    <definedName name="PRINT91TAXRX" localSheetId="2">#REF!</definedName>
    <definedName name="PRINT91TAXRX" localSheetId="3">#REF!</definedName>
    <definedName name="PRINT91TAXRX" localSheetId="1">#REF!</definedName>
    <definedName name="PRINT91TAXRX">#REF!</definedName>
    <definedName name="PRINTASSUMPTION" localSheetId="2">#REF!</definedName>
    <definedName name="PRINTASSUMPTION" localSheetId="3">#REF!</definedName>
    <definedName name="PRINTASSUMPTION" localSheetId="1">#REF!</definedName>
    <definedName name="PRINTASSUMPTION">#REF!</definedName>
    <definedName name="PRINTERTYPE" localSheetId="2">#REF!</definedName>
    <definedName name="PRINTERTYPE" localSheetId="3">#REF!</definedName>
    <definedName name="PRINTERTYPE" localSheetId="1">#REF!</definedName>
    <definedName name="PRINTERTYPE">#REF!</definedName>
    <definedName name="PRINTPICK" localSheetId="2">#REF!</definedName>
    <definedName name="PRINTPICK" localSheetId="3">#REF!</definedName>
    <definedName name="PRINTPICK" localSheetId="1">#REF!</definedName>
    <definedName name="PRINTPICK">#REF!</definedName>
    <definedName name="PRINTSELECT" localSheetId="2">#REF!</definedName>
    <definedName name="PRINTSELECT" localSheetId="3">#REF!</definedName>
    <definedName name="PRINTSELECT" localSheetId="1">#REF!</definedName>
    <definedName name="PRINTSELECT">#REF!</definedName>
    <definedName name="PRINTSUMMARY" localSheetId="2">#REF!</definedName>
    <definedName name="PRINTSUMMARY" localSheetId="3">#REF!</definedName>
    <definedName name="PRINTSUMMARY" localSheetId="1">#REF!</definedName>
    <definedName name="PRINTSUMMARY">#REF!</definedName>
    <definedName name="ProfitLoss" localSheetId="2">#REF!</definedName>
    <definedName name="ProfitLoss" localSheetId="3">#REF!</definedName>
    <definedName name="ProfitLoss" localSheetId="1">#REF!</definedName>
    <definedName name="ProfitLoss">#REF!</definedName>
    <definedName name="Q2OPNI">#REF!</definedName>
    <definedName name="Q2REVDET">#REF!</definedName>
    <definedName name="QCOST">#REF!</definedName>
    <definedName name="QOPER">#REF!</definedName>
    <definedName name="QREV">#REF!</definedName>
    <definedName name="QSELL">#REF!</definedName>
    <definedName name="qtrsbus">#REF!</definedName>
    <definedName name="qtrsbusop">#REF!</definedName>
    <definedName name="_xlnm.Recorder" localSheetId="2">#REF!</definedName>
    <definedName name="_xlnm.Recorder" localSheetId="3">#REF!</definedName>
    <definedName name="_xlnm.Recorder" localSheetId="1">#REF!</definedName>
    <definedName name="_xlnm.Recorder">#REF!</definedName>
    <definedName name="Reported3">#REF!</definedName>
    <definedName name="Reported4">#REF!</definedName>
    <definedName name="RESALLOC" localSheetId="2">#REF!</definedName>
    <definedName name="RESALLOC" localSheetId="3">#REF!</definedName>
    <definedName name="RESALLOC" localSheetId="1">#REF!</definedName>
    <definedName name="RESALLOC">#REF!</definedName>
    <definedName name="rev">#REF!</definedName>
    <definedName name="revandprofit">#REF!</definedName>
    <definedName name="revdet">#REF!</definedName>
    <definedName name="revqtrsgeo">#REF!</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wTitleRegion2..E7">#REF!</definedName>
    <definedName name="SALARY_CRITERIA1">#REF!</definedName>
    <definedName name="SALARY_CRITERIA10">#REF!</definedName>
    <definedName name="SALARY_CRITERIA11">#REF!</definedName>
    <definedName name="SALARY_CRITERIA12">#REF!</definedName>
    <definedName name="SALARY_CRITERIA2">#REF!</definedName>
    <definedName name="SALARY_CRITERIA3">#REF!</definedName>
    <definedName name="SALARY_CRITERIA4">#REF!</definedName>
    <definedName name="SALARY_CRITERIA5">#REF!</definedName>
    <definedName name="SALARY_CRITERIA6">#REF!</definedName>
    <definedName name="SALARY_CRITERIA7">#REF!</definedName>
    <definedName name="SALARY_CRITERIA8">#REF!</definedName>
    <definedName name="SALARY_CRITERIA9">#REF!</definedName>
    <definedName name="SALARY_DATABASE01">#REF!</definedName>
    <definedName name="SALARY_DATABASE02">#REF!</definedName>
    <definedName name="SALARY_DATABASE03">#REF!</definedName>
    <definedName name="SALARY_DATABASE04">#REF!</definedName>
    <definedName name="SALARY_DATABASE05">#REF!</definedName>
    <definedName name="SALARY_DATABASE06">#REF!</definedName>
    <definedName name="SALARY_DATABASE07">#REF!</definedName>
    <definedName name="SALARY_DATABASE09">#REF!</definedName>
    <definedName name="SALARY_DATABASE10">#REF!</definedName>
    <definedName name="SALARY_DATABASE11">#REF!</definedName>
    <definedName name="SALARY_DATABASE12">#REF!</definedName>
    <definedName name="SALARY_DATABASE13">#REF!</definedName>
    <definedName name="SALARY_DATABASE14">#REF!</definedName>
    <definedName name="SALARY_DATABASE15">#REF!</definedName>
    <definedName name="SALARY_DATABASE16">#REF!</definedName>
    <definedName name="SALARY_DATABASE17">#REF!</definedName>
    <definedName name="SALARY_PRINTAREA">#REF!</definedName>
    <definedName name="SALARY_PRINTTITLES">#REF!</definedName>
    <definedName name="SALARY1">#REF!</definedName>
    <definedName name="SALARY2">#REF!</definedName>
    <definedName name="scale" localSheetId="2">#REF!</definedName>
    <definedName name="scale" localSheetId="3">#REF!</definedName>
    <definedName name="scale" localSheetId="0">#REF!</definedName>
    <definedName name="scale" localSheetId="1">#REF!</definedName>
    <definedName name="scale">#REF!</definedName>
    <definedName name="SchDAC" localSheetId="2">#REF!</definedName>
    <definedName name="SchDAC" localSheetId="3">#REF!</definedName>
    <definedName name="SchDAC" localSheetId="1">#REF!</definedName>
    <definedName name="SchDAC">#REF!</definedName>
    <definedName name="SCHEDULEMS" localSheetId="2">#REF!</definedName>
    <definedName name="SCHEDULEMS" localSheetId="3">#REF!</definedName>
    <definedName name="SCHEDULEMS" localSheetId="1">#REF!</definedName>
    <definedName name="SCHEDULEMS">#REF!</definedName>
    <definedName name="segments">#REF!</definedName>
    <definedName name="SGA_VARIANCES">#REF!</definedName>
    <definedName name="SGA_WORKSHEET">#REF!</definedName>
    <definedName name="SGA_WORKSHEET1">#REF!</definedName>
    <definedName name="SGA_WORKSHEET2">#REF!</definedName>
    <definedName name="ship">#REF!</definedName>
    <definedName name="SL01VIEWHND">-1</definedName>
    <definedName name="START">#REF!</definedName>
    <definedName name="StartYear">#REF!</definedName>
    <definedName name="SUMMARY" localSheetId="2">#REF!</definedName>
    <definedName name="SUMMARY" localSheetId="3">#REF!</definedName>
    <definedName name="SUMMARY" localSheetId="1">#REF!</definedName>
    <definedName name="SUMMARY">#REF!</definedName>
    <definedName name="SUPP">#REF!</definedName>
    <definedName name="SUPP2">#REF!</definedName>
    <definedName name="SXBNDDSP">0</definedName>
    <definedName name="tabex">#REF!</definedName>
    <definedName name="table">#REF!</definedName>
    <definedName name="talia" hidden="1">{"CC REVENUE",#N/A,FALSE,"Credit Card FCST";"CC DETAIL",#N/A,FALSE,"Credit Card FCST";"CC INCOME STATEMENT",#N/A,FALSE,"Credit Card FCST";"CC BALANCE SHEET",#N/A,FALSE,"Credit Card FCST"}</definedName>
    <definedName name="TargetDiastolic">#REF!</definedName>
    <definedName name="TargetSystolic">#REF!</definedName>
    <definedName name="TAX_SUPPORT" localSheetId="2">#REF!</definedName>
    <definedName name="TAX_SUPPORT" localSheetId="3">#REF!</definedName>
    <definedName name="TAX_SUPPORT" localSheetId="1">#REF!</definedName>
    <definedName name="TAX_SUPPORT">#REF!</definedName>
    <definedName name="TB" localSheetId="2">#REF!</definedName>
    <definedName name="TB" localSheetId="3">#REF!</definedName>
    <definedName name="TB" localSheetId="1">#REF!</definedName>
    <definedName name="TB">#REF!</definedName>
    <definedName name="TEST0">#REF!</definedName>
    <definedName name="TESTHKEY">#REF!</definedName>
    <definedName name="TESTKEYS">#REF!</definedName>
    <definedName name="TESTVKEY">#REF!</definedName>
    <definedName name="TgtCurr">#REF!</definedName>
    <definedName name="TgtName">#REF!</definedName>
    <definedName name="TitleRegion1..F6">#REF!</definedName>
    <definedName name="TopCornerBalSheet" localSheetId="2">#REF!</definedName>
    <definedName name="TopCornerBalSheet" localSheetId="3">#REF!</definedName>
    <definedName name="TopCornerBalSheet" localSheetId="1">#REF!</definedName>
    <definedName name="TopCornerBalSheet">#REF!</definedName>
    <definedName name="Untitled">#REF!</definedName>
    <definedName name="upsTDATAMAP">#REF!</definedName>
    <definedName name="vera">#REF!</definedName>
    <definedName name="verB">#REF!</definedName>
    <definedName name="verc">#REF!</definedName>
    <definedName name="verF">#REF!</definedName>
    <definedName name="vers">#REF!</definedName>
    <definedName name="versiona">#REF!</definedName>
    <definedName name="versionc">#REF!</definedName>
    <definedName name="VIEW" localSheetId="2">#REF!</definedName>
    <definedName name="VIEW" localSheetId="3">#REF!</definedName>
    <definedName name="VIEW" localSheetId="1">#REF!</definedName>
    <definedName name="VIEW">#REF!</definedName>
    <definedName name="WELCOME" localSheetId="2">#REF!</definedName>
    <definedName name="WELCOME" localSheetId="3">#REF!</definedName>
    <definedName name="WELCOME" localSheetId="1">#REF!</definedName>
    <definedName name="WELCOME">#REF!</definedName>
    <definedName name="WHEELER_CANADA" localSheetId="2">#REF!</definedName>
    <definedName name="WHEELER_CANADA" localSheetId="3">#REF!</definedName>
    <definedName name="WHEELER_CANADA" localSheetId="1">#REF!</definedName>
    <definedName name="WHEELER_CANADA">#REF!</definedName>
    <definedName name="WORKCOMPTABLE" localSheetId="2">#REF!</definedName>
    <definedName name="WORKCOMPTABLE" localSheetId="3">#REF!</definedName>
    <definedName name="WORKCOMPTABLE" localSheetId="1">#REF!</definedName>
    <definedName name="WORKCOMPTABLE">#REF!</definedName>
    <definedName name="WORKCOMPTABLECO" localSheetId="2">#REF!</definedName>
    <definedName name="WORKCOMPTABLECO" localSheetId="3">#REF!</definedName>
    <definedName name="WORKCOMPTABLECO" localSheetId="1">#REF!</definedName>
    <definedName name="WORKCOMPTABLECO">#REF!</definedName>
    <definedName name="wrn.Analyst_PL_2003." hidden="1">{"Analyst_PL_Qtr1",#N/A,FALSE,"Reports";"Analyst_PL_Qtr2",#N/A,FALSE,"Reports";"Analyst_PL_Qtr3",#N/A,FALSE,"Reports";"Analyst_PL_Qtr4",#N/A,FALSE,"Reports";"Analyst_PL_Annual",#N/A,FALSE,"Reports"}</definedName>
    <definedName name="wrn.CFO." localSheetId="2" hidden="1">{"CFO",#N/A,FALSE,"Details EBIT"}</definedName>
    <definedName name="wrn.CFO." localSheetId="3" hidden="1">{"CFO",#N/A,FALSE,"Details EBIT"}</definedName>
    <definedName name="wrn.CFO." localSheetId="0" hidden="1">{"CFO",#N/A,FALSE,"Details EBIT"}</definedName>
    <definedName name="wrn.CFO." localSheetId="1" hidden="1">{"CFO",#N/A,FALSE,"Details EBIT"}</definedName>
    <definedName name="wrn.CFO." hidden="1">{"CFO",#N/A,FALSE,"Details EBIT"}</definedName>
    <definedName name="wrn.CREDIT._.CARD._.DUMP." hidden="1">{"CC REVENUE",#N/A,FALSE,"Credit Card FCST";"CC DETAIL",#N/A,FALSE,"Credit Card FCST";"CC INCOME STATEMENT",#N/A,FALSE,"Credit Card FCST";"CC BALANCE SHEET",#N/A,FALSE,"Credit Card FCST"}</definedName>
    <definedName name="wrn.GEM._.DUMP." hidden="1">{"GEM BALANCE SHEET",#N/A,FALSE,"GEM Forecast";"GEM DETAIL",#N/A,FALSE,"GEM Forecast";"GEM INCOME STATEMENT",#N/A,FALSE,"GEM Forecast";"GEM REVENUE",#N/A,FALSE,"GEM Forecast"}</definedName>
    <definedName name="wrn.ILC._.DUMP." hidden="1">{"ILC BALANCE SHEET",#N/A,FALSE,"ILC Forecast";"ILC DETAIL",#N/A,FALSE,"ILC Forecast";"ILC INCOME STATEMENT",#N/A,FALSE,"ILC Forecast"}</definedName>
    <definedName name="wrn.Monthly._.Report." hidden="1">{"J Quarterly",#N/A,FALSE,"Income Statements";"A Purchase Power",#N/A,FALSE,"Income Statements";"B Credit Card",#N/A,FALSE,"Income Statements";"C GEM",#N/A,FALSE,"Income Statements";"D ILC",#N/A,FALSE,"Income Statements";"E Other",#N/A,FALSE,"Income Statements";"F Milestone",#N/A,FALSE,"Income Statements";"G Subtotal NBI",#N/A,FALSE,"Income Statements";"H Revenue Sharing",#N/A,FALSE,"Income Statements";"I Total NBI",#N/A,FALSE,"Income Statements"}</definedName>
    <definedName name="wrn.PART._.I." localSheetId="2" hidden="1">{"SUMMARY",#N/A,TRUE,"SUMMARY";"R&amp;E",#N/A,TRUE,"2004 BUDGET";"CORPORATE",#N/A,TRUE,"Corp Ops Detail";"ENTERPRISE",#N/A,TRUE,"Enterprise Program Detail";"TOPSIDE",#N/A,TRUE,"Topside Adj Detail";"ADJUSTED FORECAST",#N/A,TRUE,"ADJUSTED FORECAST";"ALLOCATIONS",#N/A,TRUE," non-controllable alloc"}</definedName>
    <definedName name="wrn.PART._.I." localSheetId="3" hidden="1">{"SUMMARY",#N/A,TRUE,"SUMMARY";"R&amp;E",#N/A,TRUE,"2004 BUDGET";"CORPORATE",#N/A,TRUE,"Corp Ops Detail";"ENTERPRISE",#N/A,TRUE,"Enterprise Program Detail";"TOPSIDE",#N/A,TRUE,"Topside Adj Detail";"ADJUSTED FORECAST",#N/A,TRUE,"ADJUSTED FORECAST";"ALLOCATIONS",#N/A,TRUE," non-controllable alloc"}</definedName>
    <definedName name="wrn.PART._.I." localSheetId="1" hidden="1">{"SUMMARY",#N/A,TRUE,"SUMMARY";"R&amp;E",#N/A,TRUE,"2004 BUDGET";"CORPORATE",#N/A,TRUE,"Corp Ops Detail";"ENTERPRISE",#N/A,TRUE,"Enterprise Program Detail";"TOPSIDE",#N/A,TRUE,"Topside Adj Detail";"ADJUSTED FORECAST",#N/A,TRUE,"ADJUSTED FORECAST";"ALLOCATIONS",#N/A,TRUE," non-controllable alloc"}</definedName>
    <definedName name="wrn.PART._.I." hidden="1">{"SUMMARY",#N/A,TRUE,"SUMMARY";"R&amp;E",#N/A,TRUE,"2004 BUDGET";"CORPORATE",#N/A,TRUE,"Corp Ops Detail";"ENTERPRISE",#N/A,TRUE,"Enterprise Program Detail";"TOPSIDE",#N/A,TRUE,"Topside Adj Detail";"ADJUSTED FORECAST",#N/A,TRUE,"ADJUSTED FORECAST";"ALLOCATIONS",#N/A,TRUE," non-controllable alloc"}</definedName>
    <definedName name="wrn.PBCC._.Recs." localSheetId="2" hidden="1">{"pbccprfcst",#N/A,FALSE,"FCST REC PBCC";"pbccbudget",#N/A,FALSE,"FCST REC PBCC";"pbccpryear",#N/A,FALSE,"FCST REC PBCC"}</definedName>
    <definedName name="wrn.PBCC._.Recs." localSheetId="3" hidden="1">{"pbccprfcst",#N/A,FALSE,"FCST REC PBCC";"pbccbudget",#N/A,FALSE,"FCST REC PBCC";"pbccpryear",#N/A,FALSE,"FCST REC PBCC"}</definedName>
    <definedName name="wrn.PBCC._.Recs." localSheetId="1" hidden="1">{"pbccprfcst",#N/A,FALSE,"FCST REC PBCC";"pbccbudget",#N/A,FALSE,"FCST REC PBCC";"pbccpryear",#N/A,FALSE,"FCST REC PBCC"}</definedName>
    <definedName name="wrn.PBCC._.Recs." hidden="1">{"pbccprfcst",#N/A,FALSE,"FCST REC PBCC";"pbccbudget",#N/A,FALSE,"FCST REC PBCC";"pbccpryear",#N/A,FALSE,"FCST REC PBCC"}</definedName>
    <definedName name="wrn.PBFS._.RECS." localSheetId="2" hidden="1">{"pbfsprfcst",#N/A,FALSE,"FCST REC PBFS";"pbfsbudget",#N/A,FALSE,"FCST REC PBFS";"pbfspryear",#N/A,FALSE,"FCST REC PBFS"}</definedName>
    <definedName name="wrn.PBFS._.RECS." localSheetId="3" hidden="1">{"pbfsprfcst",#N/A,FALSE,"FCST REC PBFS";"pbfsbudget",#N/A,FALSE,"FCST REC PBFS";"pbfspryear",#N/A,FALSE,"FCST REC PBFS"}</definedName>
    <definedName name="wrn.PBFS._.RECS." localSheetId="1" hidden="1">{"pbfsprfcst",#N/A,FALSE,"FCST REC PBFS";"pbfsbudget",#N/A,FALSE,"FCST REC PBFS";"pbfspryear",#N/A,FALSE,"FCST REC PBFS"}</definedName>
    <definedName name="wrn.PBFS._.RECS." hidden="1">{"pbfsprfcst",#N/A,FALSE,"FCST REC PBFS";"pbfsbudget",#N/A,FALSE,"FCST REC PBFS";"pbfspryear",#N/A,FALSE,"FCST REC PBFS"}</definedName>
    <definedName name="wrn.PURCHASE._.POWER._.DUMP." hidden="1">{"PP REVENUE",#N/A,FALSE,"Purch. Power FCST";"PP DETAIL",#N/A,FALSE,"Purch. Power FCST";"PP INCOME STATEMENT",#N/A,FALSE,"Purch. Power FCST";"PP BALANCE SHEET",#N/A,FALSE,"Purch. Power FCST"}</definedName>
    <definedName name="wrn.REVMODEL." localSheetId="2" hidden="1">{#N/A,#N/A,FALSE,"Revenue";#N/A,#N/A,FALSE,"_5700";#N/A,#N/A,FALSE,"_6900";#N/A,#N/A,FALSE,"B700";#N/A,#N/A,FALSE,"E700";#N/A,#N/A,FALSE,"Other";#N/A,#N/A,FALSE,"_5300";#N/A,#N/A,FALSE,"_5386";#N/A,#N/A,FALSE,"_6500";#N/A,#N/A,FALSE,"_6501";#N/A,#N/A,FALSE,"A900";#N/A,#N/A,FALSE,"B900";#N/A,#N/A,FALSE,"E100";#N/A,#N/A,FALSE,"E101";#N/A,#N/A,FALSE," SA";#N/A,#N/A,FALSE,"Sys";#N/A,#N/A,FALSE,"Leased";#N/A,#N/A,FALSE,"Rentals";#N/A,#N/A,FALSE,"PBP";#N/A,#N/A,FALSE,"Non PBP";#N/A,#N/A,FALSE,"Totals";#N/A,#N/A,FALSE,"RMRS $"}</definedName>
    <definedName name="wrn.REVMODEL." localSheetId="3" hidden="1">{#N/A,#N/A,FALSE,"Revenue";#N/A,#N/A,FALSE,"_5700";#N/A,#N/A,FALSE,"_6900";#N/A,#N/A,FALSE,"B700";#N/A,#N/A,FALSE,"E700";#N/A,#N/A,FALSE,"Other";#N/A,#N/A,FALSE,"_5300";#N/A,#N/A,FALSE,"_5386";#N/A,#N/A,FALSE,"_6500";#N/A,#N/A,FALSE,"_6501";#N/A,#N/A,FALSE,"A900";#N/A,#N/A,FALSE,"B900";#N/A,#N/A,FALSE,"E100";#N/A,#N/A,FALSE,"E101";#N/A,#N/A,FALSE," SA";#N/A,#N/A,FALSE,"Sys";#N/A,#N/A,FALSE,"Leased";#N/A,#N/A,FALSE,"Rentals";#N/A,#N/A,FALSE,"PBP";#N/A,#N/A,FALSE,"Non PBP";#N/A,#N/A,FALSE,"Totals";#N/A,#N/A,FALSE,"RMRS $"}</definedName>
    <definedName name="wrn.REVMODEL." localSheetId="1" hidden="1">{#N/A,#N/A,FALSE,"Revenue";#N/A,#N/A,FALSE,"_5700";#N/A,#N/A,FALSE,"_6900";#N/A,#N/A,FALSE,"B700";#N/A,#N/A,FALSE,"E700";#N/A,#N/A,FALSE,"Other";#N/A,#N/A,FALSE,"_5300";#N/A,#N/A,FALSE,"_5386";#N/A,#N/A,FALSE,"_6500";#N/A,#N/A,FALSE,"_6501";#N/A,#N/A,FALSE,"A900";#N/A,#N/A,FALSE,"B900";#N/A,#N/A,FALSE,"E100";#N/A,#N/A,FALSE,"E101";#N/A,#N/A,FALSE," SA";#N/A,#N/A,FALSE,"Sys";#N/A,#N/A,FALSE,"Leased";#N/A,#N/A,FALSE,"Rentals";#N/A,#N/A,FALSE,"PBP";#N/A,#N/A,FALSE,"Non PBP";#N/A,#N/A,FALSE,"Totals";#N/A,#N/A,FALSE,"RMRS $"}</definedName>
    <definedName name="wrn.REVMODEL." hidden="1">{#N/A,#N/A,FALSE,"Revenue";#N/A,#N/A,FALSE,"_5700";#N/A,#N/A,FALSE,"_6900";#N/A,#N/A,FALSE,"B700";#N/A,#N/A,FALSE,"E700";#N/A,#N/A,FALSE,"Other";#N/A,#N/A,FALSE,"_5300";#N/A,#N/A,FALSE,"_5386";#N/A,#N/A,FALSE,"_6500";#N/A,#N/A,FALSE,"_6501";#N/A,#N/A,FALSE,"A900";#N/A,#N/A,FALSE,"B900";#N/A,#N/A,FALSE,"E100";#N/A,#N/A,FALSE,"E101";#N/A,#N/A,FALSE," SA";#N/A,#N/A,FALSE,"Sys";#N/A,#N/A,FALSE,"Leased";#N/A,#N/A,FALSE,"Rentals";#N/A,#N/A,FALSE,"PBP";#N/A,#N/A,FALSE,"Non PBP";#N/A,#N/A,FALSE,"Totals";#N/A,#N/A,FALSE,"RMRS $"}</definedName>
    <definedName name="wrn.STANDALONES." localSheetId="2" hidden="1">{#N/A,#N/A,FALSE,"_5700";#N/A,#N/A,FALSE,"_6900";#N/A,#N/A,FALSE,"B700";#N/A,#N/A,FALSE,"E700"}</definedName>
    <definedName name="wrn.STANDALONES." localSheetId="3" hidden="1">{#N/A,#N/A,FALSE,"_5700";#N/A,#N/A,FALSE,"_6900";#N/A,#N/A,FALSE,"B700";#N/A,#N/A,FALSE,"E700"}</definedName>
    <definedName name="wrn.STANDALONES." localSheetId="1" hidden="1">{#N/A,#N/A,FALSE,"_5700";#N/A,#N/A,FALSE,"_6900";#N/A,#N/A,FALSE,"B700";#N/A,#N/A,FALSE,"E700"}</definedName>
    <definedName name="wrn.STANDALONES." hidden="1">{#N/A,#N/A,FALSE,"_5700";#N/A,#N/A,FALSE,"_6900";#N/A,#N/A,FALSE,"B700";#N/A,#N/A,FALSE,"E700"}</definedName>
    <definedName name="wrn.SUMMARIES." localSheetId="2" hidden="1">{#N/A,#N/A,FALSE,"Revenue";#N/A,#N/A,FALSE," SA";#N/A,#N/A,FALSE,"Sys";#N/A,#N/A,FALSE,"Leased";#N/A,#N/A,FALSE,"Rentals";#N/A,#N/A,FALSE,"PBP";#N/A,#N/A,FALSE,"Non PBP";#N/A,#N/A,FALSE,"Totals";#N/A,#N/A,FALSE,"RMRS $"}</definedName>
    <definedName name="wrn.SUMMARIES." localSheetId="3" hidden="1">{#N/A,#N/A,FALSE,"Revenue";#N/A,#N/A,FALSE," SA";#N/A,#N/A,FALSE,"Sys";#N/A,#N/A,FALSE,"Leased";#N/A,#N/A,FALSE,"Rentals";#N/A,#N/A,FALSE,"PBP";#N/A,#N/A,FALSE,"Non PBP";#N/A,#N/A,FALSE,"Totals";#N/A,#N/A,FALSE,"RMRS $"}</definedName>
    <definedName name="wrn.SUMMARIES." localSheetId="1" hidden="1">{#N/A,#N/A,FALSE,"Revenue";#N/A,#N/A,FALSE," SA";#N/A,#N/A,FALSE,"Sys";#N/A,#N/A,FALSE,"Leased";#N/A,#N/A,FALSE,"Rentals";#N/A,#N/A,FALSE,"PBP";#N/A,#N/A,FALSE,"Non PBP";#N/A,#N/A,FALSE,"Totals";#N/A,#N/A,FALSE,"RMRS $"}</definedName>
    <definedName name="wrn.SUMMARIES." hidden="1">{#N/A,#N/A,FALSE,"Revenue";#N/A,#N/A,FALSE," SA";#N/A,#N/A,FALSE,"Sys";#N/A,#N/A,FALSE,"Leased";#N/A,#N/A,FALSE,"Rentals";#N/A,#N/A,FALSE,"PBP";#N/A,#N/A,FALSE,"Non PBP";#N/A,#N/A,FALSE,"Totals";#N/A,#N/A,FALSE,"RMRS $"}</definedName>
    <definedName name="wrn.SYSTEMS." localSheetId="2" hidden="1">{#N/A,#N/A,FALSE,"Other";#N/A,#N/A,FALSE,"_5300";#N/A,#N/A,FALSE,"_5386";#N/A,#N/A,FALSE,"_6500";#N/A,#N/A,FALSE,"_6501";#N/A,#N/A,FALSE,"A900";#N/A,#N/A,FALSE,"B900";#N/A,#N/A,FALSE,"E100";#N/A,#N/A,FALSE,"E101"}</definedName>
    <definedName name="wrn.SYSTEMS." localSheetId="3" hidden="1">{#N/A,#N/A,FALSE,"Other";#N/A,#N/A,FALSE,"_5300";#N/A,#N/A,FALSE,"_5386";#N/A,#N/A,FALSE,"_6500";#N/A,#N/A,FALSE,"_6501";#N/A,#N/A,FALSE,"A900";#N/A,#N/A,FALSE,"B900";#N/A,#N/A,FALSE,"E100";#N/A,#N/A,FALSE,"E101"}</definedName>
    <definedName name="wrn.SYSTEMS." localSheetId="1" hidden="1">{#N/A,#N/A,FALSE,"Other";#N/A,#N/A,FALSE,"_5300";#N/A,#N/A,FALSE,"_5386";#N/A,#N/A,FALSE,"_6500";#N/A,#N/A,FALSE,"_6501";#N/A,#N/A,FALSE,"A900";#N/A,#N/A,FALSE,"B900";#N/A,#N/A,FALSE,"E100";#N/A,#N/A,FALSE,"E101"}</definedName>
    <definedName name="wrn.SYSTEMS." hidden="1">{#N/A,#N/A,FALSE,"Other";#N/A,#N/A,FALSE,"_5300";#N/A,#N/A,FALSE,"_5386";#N/A,#N/A,FALSE,"_6500";#N/A,#N/A,FALSE,"_6501";#N/A,#N/A,FALSE,"A900";#N/A,#N/A,FALSE,"B900";#N/A,#N/A,FALSE,"E100";#N/A,#N/A,FALSE,"E101"}</definedName>
    <definedName name="wrn.Tom._.Marx." localSheetId="2" hidden="1">{"Income Statement",#N/A,FALSE,"Final Formats";"Balance Sheet",#N/A,FALSE,"Final Formats";"Other Income",#N/A,FALSE,"Final Formats";"Net Investment 1",#N/A,FALSE,"Dump Section";"Net Investment 2",#N/A,FALSE,"Dump Section";"Dump Section 1",#N/A,FALSE,"Dump Section";"Dump Section 2",#N/A,FALSE,"Dump Section";"Tax Provision",#N/A,FALSE,"Dump Section"}</definedName>
    <definedName name="wrn.Tom._.Marx." localSheetId="3" hidden="1">{"Income Statement",#N/A,FALSE,"Final Formats";"Balance Sheet",#N/A,FALSE,"Final Formats";"Other Income",#N/A,FALSE,"Final Formats";"Net Investment 1",#N/A,FALSE,"Dump Section";"Net Investment 2",#N/A,FALSE,"Dump Section";"Dump Section 1",#N/A,FALSE,"Dump Section";"Dump Section 2",#N/A,FALSE,"Dump Section";"Tax Provision",#N/A,FALSE,"Dump Section"}</definedName>
    <definedName name="wrn.Tom._.Marx." localSheetId="1" hidden="1">{"Income Statement",#N/A,FALSE,"Final Formats";"Balance Sheet",#N/A,FALSE,"Final Formats";"Other Income",#N/A,FALSE,"Final Formats";"Net Investment 1",#N/A,FALSE,"Dump Section";"Net Investment 2",#N/A,FALSE,"Dump Section";"Dump Section 1",#N/A,FALSE,"Dump Section";"Dump Section 2",#N/A,FALSE,"Dump Section";"Tax Provision",#N/A,FALSE,"Dump Section"}</definedName>
    <definedName name="wrn.Tom._.Marx." hidden="1">{"Income Statement",#N/A,FALSE,"Final Formats";"Balance Sheet",#N/A,FALSE,"Final Formats";"Other Income",#N/A,FALSE,"Final Formats";"Net Investment 1",#N/A,FALSE,"Dump Section";"Net Investment 2",#N/A,FALSE,"Dump Section";"Dump Section 1",#N/A,FALSE,"Dump Section";"Dump Section 2",#N/A,FALSE,"Dump Section";"Tax Provision",#N/A,FALSE,"Dump Section"}</definedName>
    <definedName name="wrn2.CFO." hidden="1">{"CFO",#N/A,FALSE,"Details EBIT"}</definedName>
    <definedName name="X">#REF!</definedName>
    <definedName name="Y" localSheetId="2">#REF!</definedName>
    <definedName name="Y" localSheetId="3">#REF!</definedName>
    <definedName name="Y" localSheetId="1">#REF!</definedName>
    <definedName name="Y">#REF!</definedName>
    <definedName name="YEARS" localSheetId="2">#REF!</definedName>
    <definedName name="YEARS" localSheetId="3">#REF!</definedName>
    <definedName name="YEARS" localSheetId="1">#REF!</definedName>
    <definedName name="YEARS">#REF!</definedName>
    <definedName name="yrs">#REF!</definedName>
    <definedName name="yrsgeo">#REF!</definedName>
    <definedName name="YY_Expenses" localSheetId="2">#REF!</definedName>
    <definedName name="YY_Expenses" localSheetId="3">#REF!</definedName>
    <definedName name="YY_Expenses" localSheetId="1">#REF!</definedName>
    <definedName name="YY_Expenses">#REF!</definedName>
    <definedName name="zzz" hidden="1">{"ILC BALANCE SHEET",#N/A,FALSE,"ILC Forecast";"ILC DETAIL",#N/A,FALSE,"ILC Forecast";"ILC INCOME STATEMENT",#N/A,FALSE,"ILC Forecast"}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3" l="1"/>
  <c r="G11" i="3"/>
  <c r="M38" i="13"/>
  <c r="M35" i="13"/>
  <c r="M17" i="3" l="1"/>
  <c r="M21" i="3" s="1"/>
  <c r="M23" i="3" s="1"/>
  <c r="M41" i="13"/>
  <c r="M42" i="13" s="1"/>
  <c r="M39" i="13"/>
  <c r="M36" i="13"/>
  <c r="M28" i="13"/>
  <c r="M31" i="13" s="1"/>
  <c r="M24" i="3" s="1"/>
  <c r="M15" i="13"/>
  <c r="M21" i="13" s="1"/>
  <c r="M13" i="13"/>
  <c r="M10" i="13"/>
  <c r="M37" i="14"/>
  <c r="M35" i="14"/>
  <c r="M32" i="14"/>
  <c r="M27" i="14"/>
  <c r="M20" i="14"/>
  <c r="M13" i="14"/>
  <c r="L22" i="3"/>
  <c r="L18" i="3"/>
  <c r="L16" i="3"/>
  <c r="L14" i="3"/>
  <c r="L9" i="3"/>
  <c r="L13" i="3"/>
  <c r="L12" i="3"/>
  <c r="K17" i="3"/>
  <c r="M44" i="13" l="1"/>
  <c r="M25" i="3"/>
  <c r="M38" i="14"/>
  <c r="M19" i="3"/>
  <c r="M22" i="13"/>
  <c r="M16" i="13"/>
  <c r="K19" i="3"/>
  <c r="K21" i="3"/>
  <c r="K23" i="3" s="1"/>
  <c r="M45" i="13" l="1"/>
  <c r="L30" i="13" l="1"/>
  <c r="L29" i="13"/>
  <c r="L27" i="13"/>
  <c r="L26" i="13"/>
  <c r="L18" i="13"/>
  <c r="L12" i="13"/>
  <c r="L9" i="13"/>
  <c r="L10" i="13" s="1"/>
  <c r="K10" i="13"/>
  <c r="K13" i="13"/>
  <c r="K15" i="13"/>
  <c r="K16" i="13" s="1"/>
  <c r="K28" i="13"/>
  <c r="K31" i="13" s="1"/>
  <c r="K35" i="13"/>
  <c r="K38" i="13"/>
  <c r="K39" i="13"/>
  <c r="I13" i="14"/>
  <c r="J13" i="14"/>
  <c r="K13" i="14"/>
  <c r="H13" i="14"/>
  <c r="E13" i="14"/>
  <c r="F13" i="14"/>
  <c r="L34" i="14"/>
  <c r="L31" i="14"/>
  <c r="L26" i="14"/>
  <c r="L25" i="14"/>
  <c r="L24" i="14"/>
  <c r="L19" i="14"/>
  <c r="L18" i="14"/>
  <c r="L17" i="14"/>
  <c r="L20" i="14" s="1"/>
  <c r="L12" i="14"/>
  <c r="L11" i="14"/>
  <c r="L10" i="14"/>
  <c r="L9" i="14"/>
  <c r="L8" i="14"/>
  <c r="K20" i="14"/>
  <c r="K27" i="14"/>
  <c r="K32" i="14"/>
  <c r="K35" i="14"/>
  <c r="K37" i="14"/>
  <c r="I15" i="3"/>
  <c r="L15" i="3" s="1"/>
  <c r="H17" i="3"/>
  <c r="F17" i="3"/>
  <c r="F21" i="3" s="1"/>
  <c r="D17" i="3"/>
  <c r="D19" i="3" s="1"/>
  <c r="C17" i="3"/>
  <c r="C19" i="3" s="1"/>
  <c r="K38" i="14" l="1"/>
  <c r="K24" i="3"/>
  <c r="K25" i="3" s="1"/>
  <c r="L13" i="13"/>
  <c r="H19" i="3"/>
  <c r="K41" i="13"/>
  <c r="K42" i="13" s="1"/>
  <c r="K36" i="13"/>
  <c r="K21" i="13"/>
  <c r="F19" i="3"/>
  <c r="L27" i="14"/>
  <c r="I17" i="3"/>
  <c r="I19" i="3" s="1"/>
  <c r="L32" i="14"/>
  <c r="L35" i="14"/>
  <c r="L13" i="14"/>
  <c r="G18" i="3"/>
  <c r="H21" i="3"/>
  <c r="D21" i="3"/>
  <c r="D23" i="3" s="1"/>
  <c r="C21" i="3"/>
  <c r="C23" i="3" s="1"/>
  <c r="F23" i="3"/>
  <c r="J10" i="3"/>
  <c r="L10" i="3" s="1"/>
  <c r="J8" i="3"/>
  <c r="E22" i="3"/>
  <c r="G22" i="3" s="1"/>
  <c r="E14" i="3"/>
  <c r="G14" i="3" s="1"/>
  <c r="E15" i="3"/>
  <c r="G15" i="3" s="1"/>
  <c r="E10" i="3"/>
  <c r="G10" i="3" s="1"/>
  <c r="E9" i="3"/>
  <c r="E8" i="3"/>
  <c r="G8" i="3" s="1"/>
  <c r="G16" i="3"/>
  <c r="G13" i="3"/>
  <c r="G12" i="3"/>
  <c r="G35" i="13"/>
  <c r="J35" i="13"/>
  <c r="J36" i="13" s="1"/>
  <c r="C36" i="13"/>
  <c r="D36" i="13"/>
  <c r="E36" i="13"/>
  <c r="F36" i="13"/>
  <c r="H36" i="13"/>
  <c r="I36" i="13"/>
  <c r="G38" i="13"/>
  <c r="J38" i="13"/>
  <c r="J39" i="13" s="1"/>
  <c r="C39" i="13"/>
  <c r="D39" i="13"/>
  <c r="E39" i="13"/>
  <c r="F39" i="13"/>
  <c r="H39" i="13"/>
  <c r="I39" i="13"/>
  <c r="C41" i="13"/>
  <c r="C42" i="13" s="1"/>
  <c r="D41" i="13"/>
  <c r="E41" i="13"/>
  <c r="E42" i="13" s="1"/>
  <c r="F41" i="13"/>
  <c r="F42" i="13" s="1"/>
  <c r="H41" i="13"/>
  <c r="H42" i="13" s="1"/>
  <c r="I41" i="13"/>
  <c r="I42" i="13" s="1"/>
  <c r="L35" i="13" l="1"/>
  <c r="L36" i="13" s="1"/>
  <c r="G41" i="13"/>
  <c r="L38" i="13"/>
  <c r="L39" i="13" s="1"/>
  <c r="J17" i="3"/>
  <c r="J21" i="3" s="1"/>
  <c r="J23" i="3" s="1"/>
  <c r="L8" i="3"/>
  <c r="I21" i="3"/>
  <c r="I23" i="3" s="1"/>
  <c r="H23" i="3"/>
  <c r="K44" i="13"/>
  <c r="K22" i="13"/>
  <c r="D42" i="13"/>
  <c r="E17" i="3"/>
  <c r="E19" i="3" s="1"/>
  <c r="G9" i="3"/>
  <c r="J41" i="13"/>
  <c r="J42" i="13" s="1"/>
  <c r="L41" i="13" l="1"/>
  <c r="L42" i="13" s="1"/>
  <c r="J19" i="3"/>
  <c r="L19" i="3" s="1"/>
  <c r="L17" i="3"/>
  <c r="L21" i="3"/>
  <c r="L23" i="3"/>
  <c r="K45" i="13"/>
  <c r="G17" i="3"/>
  <c r="E21" i="3"/>
  <c r="G19" i="3"/>
  <c r="E23" i="3" l="1"/>
  <c r="G21" i="3"/>
  <c r="G23" i="3" l="1"/>
  <c r="G11" i="14" l="1"/>
  <c r="G12" i="14"/>
  <c r="D13" i="14"/>
  <c r="C13" i="14"/>
  <c r="J10" i="13" l="1"/>
  <c r="J13" i="13"/>
  <c r="J15" i="13"/>
  <c r="J16" i="13" s="1"/>
  <c r="J28" i="13"/>
  <c r="J20" i="14"/>
  <c r="J27" i="14"/>
  <c r="J32" i="14"/>
  <c r="J35" i="14"/>
  <c r="J37" i="14"/>
  <c r="J38" i="14" s="1"/>
  <c r="J31" i="13" l="1"/>
  <c r="J21" i="13"/>
  <c r="I10" i="13"/>
  <c r="I13" i="13"/>
  <c r="I15" i="13"/>
  <c r="I16" i="13" s="1"/>
  <c r="I28" i="13"/>
  <c r="I20" i="14"/>
  <c r="I27" i="14"/>
  <c r="I32" i="14"/>
  <c r="I35" i="14"/>
  <c r="I37" i="14"/>
  <c r="J24" i="3" l="1"/>
  <c r="J25" i="3" s="1"/>
  <c r="I38" i="14"/>
  <c r="I21" i="13"/>
  <c r="I22" i="13" s="1"/>
  <c r="J44" i="13"/>
  <c r="J45" i="13" s="1"/>
  <c r="J22" i="13"/>
  <c r="I31" i="13"/>
  <c r="I24" i="3" l="1"/>
  <c r="I25" i="3" s="1"/>
  <c r="I44" i="13"/>
  <c r="I45" i="13" l="1"/>
  <c r="G10" i="14"/>
  <c r="G9" i="14"/>
  <c r="G8" i="14"/>
  <c r="G19" i="14"/>
  <c r="G18" i="14"/>
  <c r="G17" i="14"/>
  <c r="H20" i="14" l="1"/>
  <c r="G20" i="14"/>
  <c r="F20" i="14"/>
  <c r="E20" i="14"/>
  <c r="D20" i="14"/>
  <c r="C20" i="14"/>
  <c r="G13" i="14"/>
  <c r="H28" i="13" l="1"/>
  <c r="L28" i="13" s="1"/>
  <c r="H15" i="13"/>
  <c r="H13" i="13"/>
  <c r="H10" i="13"/>
  <c r="H37" i="14"/>
  <c r="H35" i="14"/>
  <c r="H32" i="14"/>
  <c r="H27" i="14"/>
  <c r="G30" i="13"/>
  <c r="G29" i="13"/>
  <c r="F28" i="13"/>
  <c r="F31" i="13" s="1"/>
  <c r="G27" i="13"/>
  <c r="G26" i="13"/>
  <c r="F24" i="3" l="1"/>
  <c r="F25" i="3" s="1"/>
  <c r="H21" i="13"/>
  <c r="L21" i="13" s="1"/>
  <c r="L22" i="13" s="1"/>
  <c r="L15" i="13"/>
  <c r="L16" i="13" s="1"/>
  <c r="L37" i="14"/>
  <c r="H31" i="13"/>
  <c r="H22" i="13"/>
  <c r="H16" i="13"/>
  <c r="H38" i="14"/>
  <c r="G18" i="13"/>
  <c r="G12" i="13"/>
  <c r="G9" i="13"/>
  <c r="G19" i="13"/>
  <c r="F10" i="13"/>
  <c r="F13" i="13"/>
  <c r="F15" i="13"/>
  <c r="F16" i="13" s="1"/>
  <c r="G34" i="14"/>
  <c r="G31" i="14"/>
  <c r="F32" i="14"/>
  <c r="F35" i="14"/>
  <c r="F37" i="14"/>
  <c r="F27" i="14"/>
  <c r="G26" i="14"/>
  <c r="G25" i="14"/>
  <c r="G39" i="13" s="1"/>
  <c r="G24" i="14"/>
  <c r="L31" i="13" l="1"/>
  <c r="H24" i="3"/>
  <c r="G36" i="13"/>
  <c r="G42" i="13"/>
  <c r="L38" i="14"/>
  <c r="H44" i="13"/>
  <c r="G13" i="13"/>
  <c r="G27" i="14"/>
  <c r="F38" i="14"/>
  <c r="G35" i="14"/>
  <c r="G10" i="13"/>
  <c r="F21" i="13"/>
  <c r="F44" i="13" s="1"/>
  <c r="F45" i="13" s="1"/>
  <c r="G32" i="14"/>
  <c r="L24" i="3" l="1"/>
  <c r="H25" i="3"/>
  <c r="L25" i="3" s="1"/>
  <c r="H45" i="13"/>
  <c r="L44" i="13"/>
  <c r="L45" i="13" s="1"/>
  <c r="F22" i="13"/>
  <c r="D15" i="13"/>
  <c r="E15" i="13"/>
  <c r="C15" i="13"/>
  <c r="D37" i="14"/>
  <c r="E37" i="14"/>
  <c r="C37" i="14"/>
  <c r="G37" i="14" l="1"/>
  <c r="E21" i="13"/>
  <c r="E16" i="13"/>
  <c r="D21" i="13"/>
  <c r="D16" i="13"/>
  <c r="C16" i="13"/>
  <c r="G15" i="13"/>
  <c r="G16" i="13" s="1"/>
  <c r="C21" i="13"/>
  <c r="E28" i="13"/>
  <c r="E31" i="13" s="1"/>
  <c r="E24" i="3" s="1"/>
  <c r="E25" i="3" s="1"/>
  <c r="E44" i="13" l="1"/>
  <c r="G38" i="14"/>
  <c r="G21" i="13"/>
  <c r="G22" i="13" s="1"/>
  <c r="E13" i="13"/>
  <c r="E10" i="13"/>
  <c r="E35" i="14"/>
  <c r="E32" i="14"/>
  <c r="E27" i="14"/>
  <c r="E38" i="14" s="1"/>
  <c r="E45" i="13" l="1"/>
  <c r="E22" i="13"/>
  <c r="C28" i="13" l="1"/>
  <c r="D28" i="13"/>
  <c r="D31" i="13" s="1"/>
  <c r="C27" i="14"/>
  <c r="D27" i="14"/>
  <c r="D44" i="13" l="1"/>
  <c r="D45" i="13" s="1"/>
  <c r="D24" i="3"/>
  <c r="D25" i="3" s="1"/>
  <c r="G28" i="13"/>
  <c r="C31" i="13"/>
  <c r="C24" i="3" s="1"/>
  <c r="C25" i="3" l="1"/>
  <c r="G25" i="3" s="1"/>
  <c r="G24" i="3"/>
  <c r="G31" i="13"/>
  <c r="C44" i="13"/>
  <c r="G44" i="13" l="1"/>
  <c r="G45" i="13" s="1"/>
  <c r="C45" i="13"/>
  <c r="D10" i="13"/>
  <c r="D13" i="13"/>
  <c r="C13" i="13"/>
  <c r="D35" i="14"/>
  <c r="D32" i="14" l="1"/>
  <c r="D22" i="13" l="1"/>
  <c r="D38" i="14"/>
  <c r="C10" i="13"/>
  <c r="C32" i="14"/>
  <c r="C35" i="14"/>
  <c r="C22" i="13" l="1"/>
  <c r="C38" i="14"/>
</calcChain>
</file>

<file path=xl/sharedStrings.xml><?xml version="1.0" encoding="utf-8"?>
<sst xmlns="http://schemas.openxmlformats.org/spreadsheetml/2006/main" count="111" uniqueCount="64">
  <si>
    <t>PITNEY BOWES INC.</t>
  </si>
  <si>
    <t>SEGMENT DATA</t>
  </si>
  <si>
    <t>Presort Services</t>
  </si>
  <si>
    <t>SendTech Solutions</t>
  </si>
  <si>
    <t>Other</t>
  </si>
  <si>
    <t>Corporate</t>
  </si>
  <si>
    <t>Total</t>
  </si>
  <si>
    <t>EBITDA margin</t>
  </si>
  <si>
    <t>EBIT margin</t>
  </si>
  <si>
    <t>Segment Gross Profit</t>
  </si>
  <si>
    <t>Segment total</t>
  </si>
  <si>
    <t>Depreciation &amp; amortization</t>
  </si>
  <si>
    <t>Goodwill impairment</t>
  </si>
  <si>
    <t>(Dollars in millions)</t>
  </si>
  <si>
    <t>Gross margin %</t>
  </si>
  <si>
    <t>Restructuring charges and asset impairments</t>
  </si>
  <si>
    <t>Gross Profit and 
Gross Profit Margin</t>
  </si>
  <si>
    <t>Depreciation and amortization</t>
  </si>
  <si>
    <t xml:space="preserve">Adjusted segment EBITDA </t>
  </si>
  <si>
    <t>PBI Adjusted EBIT</t>
  </si>
  <si>
    <t xml:space="preserve">PBI Adjuted EBITDA </t>
  </si>
  <si>
    <t>Adjusted segment EBIT</t>
  </si>
  <si>
    <t>Proxy solicitation fees</t>
  </si>
  <si>
    <t>Mar 2024</t>
  </si>
  <si>
    <t>Jun 2024</t>
  </si>
  <si>
    <t>Other operations</t>
  </si>
  <si>
    <t>Sep 2024</t>
  </si>
  <si>
    <t>Corporate expense</t>
  </si>
  <si>
    <t>Dec 2024</t>
  </si>
  <si>
    <t>FY 2024</t>
  </si>
  <si>
    <t>Pension settlement</t>
  </si>
  <si>
    <t>Mar 2025</t>
  </si>
  <si>
    <t>Revenue by Segment</t>
  </si>
  <si>
    <t>Revenue by Line-item</t>
  </si>
  <si>
    <t>Services</t>
  </si>
  <si>
    <t>Products</t>
  </si>
  <si>
    <t>Financing and other</t>
  </si>
  <si>
    <t>Cost of revenue by line-item</t>
  </si>
  <si>
    <t>Cost of services</t>
  </si>
  <si>
    <t>Cost of products</t>
  </si>
  <si>
    <t>Total revenue</t>
  </si>
  <si>
    <t>Cost of financing and other</t>
  </si>
  <si>
    <t>Total cost of revenue</t>
  </si>
  <si>
    <t>Jun 2025</t>
  </si>
  <si>
    <t>Transaction &amp; Strategic review costs</t>
  </si>
  <si>
    <t>Sep 2025</t>
  </si>
  <si>
    <t xml:space="preserve">Financing  </t>
  </si>
  <si>
    <t xml:space="preserve">Adjusted EBIT </t>
  </si>
  <si>
    <t>Adjusted EBITDA</t>
  </si>
  <si>
    <t>Income (loss) from continuing operations before taxes</t>
  </si>
  <si>
    <t>Adjusted net income</t>
  </si>
  <si>
    <t>Adjusted tax provision</t>
  </si>
  <si>
    <t>Adjusted net income before tax</t>
  </si>
  <si>
    <t>Adjusted EBIT</t>
  </si>
  <si>
    <t>NON-GAAP RECONCILIATION</t>
  </si>
  <si>
    <t>Dec 2025</t>
  </si>
  <si>
    <t>FY 2025</t>
  </si>
  <si>
    <t>Charge (benefit) in connection with Ecommerce Restructuring</t>
  </si>
  <si>
    <t>Foreign currency (gain) loss on intercompany loans</t>
  </si>
  <si>
    <t>Interest expense, including financing interest</t>
  </si>
  <si>
    <t>Mar 2026</t>
  </si>
  <si>
    <t>Pension expense of plans to be terminated</t>
  </si>
  <si>
    <t>The attached schedules present the Company's historical results on a continuing operations basis and have been recast to conform to the current period presentation. 
In 2025, the Company revised its reporting presentation of revenue and cost of revenue to better align with its product offerings. Services revenue and Cost of services includes previously reported Business services and Support services; Products revenue and Cost of products includes previously reported Equipment sales and Supplies; and Financing and other revenue and Cost of financing and other includes previously reported Financing and Rentals. 
In 2025, the Company also revised its corporate expense allocation methodology to allocate all marketing and innovation expenses to the SendTech Solutions segment. The Company also revised its segment reporting to report the revenue and related expenses of a cross-border services contract in our SendTech Solutions reporting segment, which was previously reported in Other. 
In the third quarter of 2024, the Company entered into a series of transactions designed to facilitate an orderly wind-down of a majority of the Global Ecommerce reporting segment. As a result, certain revenues and expenses were reported as discontinued operations, while amounts of the Global Ecommerce reporting segment that were retained or did not qualify for discontinued operations treatment were reported as "Other". 
The sum of certain amounts may not equal the totals shown due to rounding.</t>
  </si>
  <si>
    <t>(Gain) loss on debt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</si>
</sst>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_);\(0.00%\)"/>
    <numFmt numFmtId="168" formatCode="0.0%;\(0.0%\)"/>
    <numFmt numFmtId="169" formatCode="0.0%"/>
    <numFmt numFmtId="170" formatCode="h:mm;@"/>
  </numFmts>
  <fonts count="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1"/>
      <name val="Arial"/>
      <family val="2"/>
    </font>
    <font>
      <sz val="11"/>
      <color indexed="12"/>
      <name val="Arial"/>
      <family val="2"/>
    </font>
    <font>
      <b/>
      <sz val="11"/>
      <name val="Arial"/>
      <family val="2"/>
    </font>
    <font>
      <b/>
      <sz val="12"/>
      <name val="Arial"/>
      <family val="2"/>
    </font>
    <font>
      <b/>
      <sz val="13"/>
      <name val="Arial"/>
      <family val="2"/>
    </font>
    <font>
      <sz val="9"/>
      <name val="Arial"/>
      <family val="2"/>
    </font>
    <font>
      <b/>
      <sz val="10"/>
      <name val="Arial"/>
      <family val="2"/>
    </font>
    <font>
      <vertAlign val="superscript"/>
      <sz val="12"/>
      <name val="Arial"/>
      <family val="2"/>
    </font>
    <font>
      <sz val="14"/>
      <name val="Arial"/>
      <family val="2"/>
    </font>
    <font>
      <i/>
      <sz val="10"/>
      <color rgb="FFFF0000"/>
      <name val="Arial"/>
      <family val="2"/>
    </font>
    <font>
      <sz val="11"/>
      <color theme="0"/>
      <name val="Calibri"/>
      <family val="2"/>
      <scheme val="minor"/>
    </font>
    <font>
      <b/>
      <sz val="24"/>
      <color theme="4" tint="-0.24994659260841701"/>
      <name val="Calibri Light"/>
      <family val="2"/>
      <scheme val="major"/>
    </font>
    <font>
      <sz val="11"/>
      <color theme="1" tint="0.24994659260841701"/>
      <name val="Calibri"/>
      <family val="2"/>
      <scheme val="minor"/>
    </font>
    <font>
      <sz val="14"/>
      <color theme="1" tint="0.24994659260841701"/>
      <name val="Calibri Light"/>
      <family val="2"/>
      <scheme val="major"/>
    </font>
    <font>
      <sz val="14"/>
      <color theme="1" tint="0.24994659260841701"/>
      <name val="Calibri"/>
      <family val="2"/>
      <scheme val="minor"/>
    </font>
    <font>
      <b/>
      <sz val="14"/>
      <color theme="1" tint="0.24994659260841701"/>
      <name val="Calibri"/>
      <family val="2"/>
      <scheme val="minor"/>
    </font>
    <font>
      <sz val="11"/>
      <color theme="1"/>
      <name val="Arial"/>
      <family val="2"/>
    </font>
    <font>
      <b/>
      <sz val="9"/>
      <name val="Arial"/>
      <family val="2"/>
    </font>
    <font>
      <b/>
      <u/>
      <sz val="11"/>
      <name val="Arial"/>
      <family val="2"/>
    </font>
    <font>
      <sz val="12"/>
      <color theme="1"/>
      <name val="Calibri"/>
      <family val="2"/>
      <scheme val="minor"/>
    </font>
    <font>
      <sz val="10"/>
      <name val="Arial"/>
      <family val="2"/>
    </font>
    <font>
      <b/>
      <sz val="11"/>
      <color theme="1"/>
      <name val="Arial"/>
      <family val="2"/>
    </font>
    <font>
      <i/>
      <sz val="11"/>
      <color rgb="FFFF0000"/>
      <name val="Arial"/>
      <family val="2"/>
    </font>
    <font>
      <sz val="8"/>
      <name val="Arial"/>
      <family val="2"/>
    </font>
    <font>
      <i/>
      <sz val="11"/>
      <name val="Arial"/>
      <family val="2"/>
    </font>
    <font>
      <i/>
      <sz val="10"/>
      <name val="Arial"/>
      <family val="2"/>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tint="-0.24994659260841701"/>
      </bottom>
      <diagonal/>
    </border>
    <border>
      <left/>
      <right/>
      <top/>
      <bottom style="thin">
        <color theme="0" tint="-0.499984740745262"/>
      </bottom>
      <diagonal/>
    </border>
    <border>
      <left/>
      <right/>
      <top style="thin">
        <color indexed="64"/>
      </top>
      <bottom style="double">
        <color indexed="64"/>
      </bottom>
      <diagonal/>
    </border>
  </borders>
  <cellStyleXfs count="27">
    <xf numFmtId="0" fontId="0"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18" fillId="0" borderId="3"/>
    <xf numFmtId="0" fontId="19" fillId="0" borderId="0">
      <alignment horizontal="left" vertical="center" wrapText="1"/>
    </xf>
    <xf numFmtId="0" fontId="20" fillId="0" borderId="0" applyFill="0" applyBorder="0"/>
    <xf numFmtId="0" fontId="21" fillId="0" borderId="4">
      <alignment horizontal="center"/>
    </xf>
    <xf numFmtId="0" fontId="17" fillId="0" borderId="0" applyNumberFormat="0" applyFill="0" applyBorder="0" applyAlignment="0">
      <alignment wrapText="1"/>
    </xf>
    <xf numFmtId="0" fontId="22" fillId="0" borderId="0" applyNumberFormat="0" applyFill="0" applyBorder="0" applyProtection="0"/>
    <xf numFmtId="170" fontId="19" fillId="0" borderId="0" applyFont="0" applyFill="0" applyBorder="0" applyAlignment="0">
      <alignment vertical="center" wrapText="1"/>
    </xf>
    <xf numFmtId="14" fontId="19" fillId="0" borderId="0" applyFont="0" applyFill="0" applyBorder="0" applyAlignment="0">
      <alignment vertical="center" wrapText="1"/>
    </xf>
    <xf numFmtId="9" fontId="19"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5" fillId="0" borderId="0"/>
    <xf numFmtId="0" fontId="27" fillId="0" borderId="0"/>
    <xf numFmtId="9" fontId="5" fillId="0" borderId="0" applyFont="0" applyFill="0" applyBorder="0" applyAlignment="0" applyProtection="0"/>
    <xf numFmtId="9" fontId="5" fillId="0" borderId="0" applyFont="0" applyFill="0" applyBorder="0" applyAlignment="0" applyProtection="0"/>
  </cellStyleXfs>
  <cellXfs count="77">
    <xf numFmtId="0" fontId="0" fillId="0" borderId="0" xfId="0"/>
    <xf numFmtId="49" fontId="6" fillId="0" borderId="0" xfId="1" applyNumberFormat="1" applyFont="1"/>
    <xf numFmtId="164" fontId="7" fillId="0" borderId="0" xfId="1" applyNumberFormat="1" applyFont="1"/>
    <xf numFmtId="0" fontId="7" fillId="0" borderId="0" xfId="0" applyFont="1"/>
    <xf numFmtId="0" fontId="8" fillId="0" borderId="0" xfId="0" applyFont="1"/>
    <xf numFmtId="0" fontId="9" fillId="0" borderId="0" xfId="0" applyFont="1"/>
    <xf numFmtId="164" fontId="11" fillId="0" borderId="0" xfId="1" applyNumberFormat="1" applyFont="1"/>
    <xf numFmtId="0" fontId="13" fillId="0" borderId="0" xfId="0" applyFont="1"/>
    <xf numFmtId="37" fontId="14" fillId="0" borderId="0" xfId="0" applyNumberFormat="1" applyFont="1"/>
    <xf numFmtId="49" fontId="15" fillId="0" borderId="0" xfId="0" applyNumberFormat="1" applyFont="1" applyAlignment="1">
      <alignment horizontal="left"/>
    </xf>
    <xf numFmtId="49" fontId="0" fillId="0" borderId="0" xfId="0" applyNumberFormat="1" applyAlignment="1">
      <alignment horizontal="left"/>
    </xf>
    <xf numFmtId="0" fontId="16" fillId="0" borderId="0" xfId="0" applyFont="1"/>
    <xf numFmtId="0" fontId="10" fillId="0" borderId="0" xfId="0" applyFont="1"/>
    <xf numFmtId="0" fontId="12" fillId="0" borderId="0" xfId="0" applyFont="1"/>
    <xf numFmtId="168" fontId="7" fillId="0" borderId="0" xfId="4" applyNumberFormat="1" applyFont="1" applyBorder="1"/>
    <xf numFmtId="0" fontId="7" fillId="0" borderId="0" xfId="0" applyFont="1" applyAlignment="1">
      <alignment horizontal="left" indent="1"/>
    </xf>
    <xf numFmtId="0" fontId="12" fillId="0" borderId="0" xfId="0" applyFont="1" applyAlignment="1">
      <alignment horizontal="center"/>
    </xf>
    <xf numFmtId="0" fontId="24" fillId="0" borderId="0" xfId="0" applyFont="1" applyAlignment="1">
      <alignment horizontal="center"/>
    </xf>
    <xf numFmtId="0" fontId="23" fillId="0" borderId="0" xfId="21" applyFont="1"/>
    <xf numFmtId="0" fontId="1" fillId="0" borderId="0" xfId="21"/>
    <xf numFmtId="0" fontId="26" fillId="0" borderId="0" xfId="21" applyFont="1"/>
    <xf numFmtId="49" fontId="7" fillId="0" borderId="0" xfId="1" applyNumberFormat="1" applyFont="1" applyFill="1" applyBorder="1"/>
    <xf numFmtId="164" fontId="7" fillId="0" borderId="0" xfId="1" applyNumberFormat="1" applyFont="1" applyFill="1" applyBorder="1"/>
    <xf numFmtId="0" fontId="7" fillId="0" borderId="0" xfId="0" quotePrefix="1" applyFont="1"/>
    <xf numFmtId="0" fontId="7" fillId="0" borderId="0" xfId="0" quotePrefix="1" applyFont="1" applyAlignment="1">
      <alignment horizontal="left"/>
    </xf>
    <xf numFmtId="165" fontId="9" fillId="0" borderId="0" xfId="3" applyNumberFormat="1" applyFont="1" applyBorder="1"/>
    <xf numFmtId="166" fontId="7" fillId="0" borderId="0" xfId="4" applyNumberFormat="1" applyFont="1" applyAlignment="1">
      <alignment horizontal="left"/>
    </xf>
    <xf numFmtId="1" fontId="9" fillId="0" borderId="2" xfId="1" quotePrefix="1" applyNumberFormat="1" applyFont="1" applyBorder="1" applyAlignment="1">
      <alignment horizontal="center"/>
    </xf>
    <xf numFmtId="164" fontId="23" fillId="0" borderId="0" xfId="22" applyNumberFormat="1" applyFont="1" applyBorder="1"/>
    <xf numFmtId="164" fontId="7" fillId="3" borderId="0" xfId="1" applyNumberFormat="1" applyFont="1" applyFill="1"/>
    <xf numFmtId="165" fontId="9" fillId="3" borderId="0" xfId="3" applyNumberFormat="1" applyFont="1" applyFill="1" applyBorder="1"/>
    <xf numFmtId="168" fontId="7" fillId="3" borderId="0" xfId="4" applyNumberFormat="1" applyFont="1" applyFill="1" applyBorder="1"/>
    <xf numFmtId="0" fontId="7" fillId="3" borderId="0" xfId="0" applyFont="1" applyFill="1"/>
    <xf numFmtId="164" fontId="23" fillId="3" borderId="0" xfId="22" applyNumberFormat="1" applyFont="1" applyFill="1" applyBorder="1"/>
    <xf numFmtId="164" fontId="23" fillId="3" borderId="0" xfId="22" applyNumberFormat="1" applyFont="1" applyFill="1" applyBorder="1" applyAlignment="1">
      <alignment horizontal="center"/>
    </xf>
    <xf numFmtId="164" fontId="7" fillId="3" borderId="0" xfId="1" applyNumberFormat="1" applyFont="1" applyFill="1" applyAlignment="1">
      <alignment horizontal="center"/>
    </xf>
    <xf numFmtId="164" fontId="7" fillId="3" borderId="2" xfId="1" applyNumberFormat="1" applyFont="1" applyFill="1" applyBorder="1" applyAlignment="1">
      <alignment horizontal="center"/>
    </xf>
    <xf numFmtId="5" fontId="7" fillId="3" borderId="0" xfId="2" applyNumberFormat="1" applyFont="1" applyFill="1"/>
    <xf numFmtId="0" fontId="5" fillId="0" borderId="0" xfId="23"/>
    <xf numFmtId="0" fontId="6" fillId="0" borderId="0" xfId="23" applyFont="1" applyAlignment="1">
      <alignment vertical="top" wrapText="1"/>
    </xf>
    <xf numFmtId="0" fontId="25" fillId="0" borderId="0" xfId="0" applyFont="1"/>
    <xf numFmtId="1" fontId="9" fillId="3" borderId="2" xfId="1" quotePrefix="1" applyNumberFormat="1" applyFont="1" applyFill="1" applyBorder="1" applyAlignment="1">
      <alignment horizontal="center"/>
    </xf>
    <xf numFmtId="0" fontId="28" fillId="2" borderId="1" xfId="21" applyFont="1" applyFill="1" applyBorder="1" applyAlignment="1">
      <alignment horizontal="left" vertical="center"/>
    </xf>
    <xf numFmtId="0" fontId="28" fillId="2" borderId="1" xfId="21" applyFont="1" applyFill="1" applyBorder="1"/>
    <xf numFmtId="0" fontId="9" fillId="0" borderId="0" xfId="0" applyFont="1" applyAlignment="1">
      <alignment vertical="center"/>
    </xf>
    <xf numFmtId="0" fontId="28" fillId="2" borderId="1" xfId="21" applyFont="1" applyFill="1" applyBorder="1" applyAlignment="1">
      <alignment horizontal="left"/>
    </xf>
    <xf numFmtId="166" fontId="29" fillId="0" borderId="0" xfId="4" applyNumberFormat="1" applyFont="1" applyAlignment="1">
      <alignment horizontal="center"/>
    </xf>
    <xf numFmtId="164" fontId="29" fillId="0" borderId="0" xfId="1" applyNumberFormat="1" applyFont="1" applyAlignment="1">
      <alignment horizontal="center"/>
    </xf>
    <xf numFmtId="164" fontId="29" fillId="3" borderId="0" xfId="1" applyNumberFormat="1" applyFont="1" applyFill="1" applyAlignment="1">
      <alignment horizontal="center"/>
    </xf>
    <xf numFmtId="0" fontId="28" fillId="2" borderId="1" xfId="21" applyFont="1" applyFill="1" applyBorder="1" applyAlignment="1">
      <alignment horizontal="left" vertical="center" wrapText="1"/>
    </xf>
    <xf numFmtId="1" fontId="9" fillId="0" borderId="0" xfId="1" quotePrefix="1" applyNumberFormat="1" applyFont="1" applyBorder="1" applyAlignment="1">
      <alignment horizontal="center"/>
    </xf>
    <xf numFmtId="1" fontId="9" fillId="3" borderId="0" xfId="1" quotePrefix="1" applyNumberFormat="1" applyFont="1" applyFill="1" applyBorder="1" applyAlignment="1">
      <alignment horizontal="center"/>
    </xf>
    <xf numFmtId="5" fontId="0" fillId="0" borderId="0" xfId="0" applyNumberFormat="1"/>
    <xf numFmtId="5" fontId="7" fillId="0" borderId="0" xfId="2" applyNumberFormat="1" applyFont="1" applyBorder="1"/>
    <xf numFmtId="5" fontId="7" fillId="3" borderId="0" xfId="2" applyNumberFormat="1" applyFont="1" applyFill="1" applyBorder="1"/>
    <xf numFmtId="5" fontId="7" fillId="3" borderId="5" xfId="2" applyNumberFormat="1" applyFont="1" applyFill="1" applyBorder="1"/>
    <xf numFmtId="164" fontId="7" fillId="0" borderId="0" xfId="1" applyNumberFormat="1" applyFont="1" applyBorder="1"/>
    <xf numFmtId="169" fontId="0" fillId="0" borderId="0" xfId="25" applyNumberFormat="1" applyFont="1"/>
    <xf numFmtId="164" fontId="7" fillId="0" borderId="2" xfId="1" applyNumberFormat="1" applyFont="1" applyFill="1" applyBorder="1"/>
    <xf numFmtId="164" fontId="7" fillId="3" borderId="0" xfId="1" applyNumberFormat="1" applyFont="1" applyFill="1" applyBorder="1"/>
    <xf numFmtId="169" fontId="7" fillId="3" borderId="0" xfId="25" applyNumberFormat="1" applyFont="1" applyFill="1"/>
    <xf numFmtId="164" fontId="23" fillId="0" borderId="0" xfId="22" applyNumberFormat="1" applyFont="1" applyFill="1" applyBorder="1" applyAlignment="1">
      <alignment horizontal="center"/>
    </xf>
    <xf numFmtId="5" fontId="7" fillId="0" borderId="0" xfId="2" applyNumberFormat="1" applyFont="1" applyFill="1" applyBorder="1"/>
    <xf numFmtId="168" fontId="7" fillId="0" borderId="0" xfId="4" applyNumberFormat="1" applyFont="1" applyFill="1" applyBorder="1"/>
    <xf numFmtId="164" fontId="29" fillId="0" borderId="0" xfId="1" applyNumberFormat="1" applyFont="1" applyFill="1" applyAlignment="1">
      <alignment horizontal="center"/>
    </xf>
    <xf numFmtId="165" fontId="9" fillId="0" borderId="0" xfId="3" applyNumberFormat="1" applyFont="1" applyFill="1" applyBorder="1"/>
    <xf numFmtId="5" fontId="7" fillId="0" borderId="5" xfId="3" applyNumberFormat="1" applyFont="1" applyBorder="1"/>
    <xf numFmtId="164" fontId="7" fillId="3" borderId="2" xfId="1" applyNumberFormat="1" applyFont="1" applyFill="1" applyBorder="1"/>
    <xf numFmtId="164" fontId="7" fillId="3" borderId="0" xfId="1" applyNumberFormat="1" applyFont="1" applyFill="1" applyBorder="1" applyAlignment="1">
      <alignment horizontal="center"/>
    </xf>
    <xf numFmtId="0" fontId="32" fillId="0" borderId="0" xfId="0" quotePrefix="1" applyFont="1" applyAlignment="1">
      <alignment horizontal="left" indent="2"/>
    </xf>
    <xf numFmtId="164" fontId="32" fillId="0" borderId="0" xfId="1" applyNumberFormat="1" applyFont="1" applyBorder="1"/>
    <xf numFmtId="164" fontId="31" fillId="3" borderId="0" xfId="1" applyNumberFormat="1" applyFont="1" applyFill="1" applyBorder="1"/>
    <xf numFmtId="164" fontId="23" fillId="0" borderId="2" xfId="22" applyNumberFormat="1" applyFont="1" applyFill="1" applyBorder="1" applyAlignment="1">
      <alignment horizontal="center"/>
    </xf>
    <xf numFmtId="164" fontId="23" fillId="3" borderId="2" xfId="22" applyNumberFormat="1" applyFont="1" applyFill="1" applyBorder="1" applyAlignment="1">
      <alignment horizontal="center"/>
    </xf>
    <xf numFmtId="5" fontId="7" fillId="0" borderId="5" xfId="2" applyNumberFormat="1" applyFont="1" applyBorder="1"/>
    <xf numFmtId="0" fontId="7" fillId="0" borderId="0" xfId="0" applyFont="1" applyAlignment="1">
      <alignment vertical="center"/>
    </xf>
    <xf numFmtId="0" fontId="0" fillId="0" borderId="0" xfId="23" applyFont="1"/>
  </cellXfs>
  <cellStyles count="27">
    <cellStyle name="Comma" xfId="1" builtinId="3"/>
    <cellStyle name="Comma 19" xfId="7" xr:uid="{888E31EE-98D8-415A-A190-DA7FFD69D6D2}"/>
    <cellStyle name="Comma 19 2" xfId="10" xr:uid="{595265EC-A008-43F9-90D5-12A40D2244AE}"/>
    <cellStyle name="Comma 2" xfId="22" xr:uid="{468A47B4-24F3-4CE3-BDFB-2D6D5B3F83B0}"/>
    <cellStyle name="Currency" xfId="2" builtinId="4"/>
    <cellStyle name="Currency 2" xfId="3" xr:uid="{482081DF-B19A-4D03-A771-8F34B79B1082}"/>
    <cellStyle name="Date" xfId="18" xr:uid="{C743E08F-20DE-47AB-84F6-0262DCFF9BDF}"/>
    <cellStyle name="Heading 1 3" xfId="13" xr:uid="{E60066D4-CE2C-420A-89B9-7568A9D1581C}"/>
    <cellStyle name="Heading 4 2" xfId="16" xr:uid="{334B67A5-CD48-467C-A426-772F92AA0ED8}"/>
    <cellStyle name="Input 2" xfId="14" xr:uid="{8E8231A1-27DE-489B-A3B0-1581B3CCDD76}"/>
    <cellStyle name="Normal" xfId="0" builtinId="0"/>
    <cellStyle name="Normal 12" xfId="5" xr:uid="{12B7A0C3-1693-4FB2-8205-5695DE705E30}"/>
    <cellStyle name="Normal 12 2" xfId="8" xr:uid="{AD6A9274-1EE5-4C21-86AE-BAC3E383FF80}"/>
    <cellStyle name="Normal 2" xfId="20" xr:uid="{FDA1E632-FDC9-4B12-B5BF-63D475964506}"/>
    <cellStyle name="Normal 3" xfId="12" xr:uid="{B550860C-AEEF-4177-9DF2-C549DB13B943}"/>
    <cellStyle name="Normal 4" xfId="21" xr:uid="{9F5F31DB-889E-41F2-BBA3-644669FD770C}"/>
    <cellStyle name="Normal 5" xfId="23" xr:uid="{951560F0-162F-4772-8C0B-25FF4708CA03}"/>
    <cellStyle name="Normal 6" xfId="24" xr:uid="{51493D6B-8EB9-45B1-8DE0-60E46295ED2A}"/>
    <cellStyle name="Note 2" xfId="15" xr:uid="{A137F631-976B-4CFD-9393-AF2D9F36E662}"/>
    <cellStyle name="Percent" xfId="25" builtinId="5"/>
    <cellStyle name="Percent 2" xfId="26" xr:uid="{66F1BB55-80E4-48AB-9D2E-4D31B3960801}"/>
    <cellStyle name="Percent 3" xfId="19" xr:uid="{2E1469B8-CF05-4CAA-8121-682991054139}"/>
    <cellStyle name="Percent 5" xfId="4" xr:uid="{2A1EDD8E-11D9-4D49-84C2-23BB4126DDE7}"/>
    <cellStyle name="Percent 7" xfId="6" xr:uid="{8F2BDE6F-934A-449A-96F9-E8DB72274B8B}"/>
    <cellStyle name="Percent 7 2" xfId="9" xr:uid="{2423D1A9-F678-4DD1-9A79-D53F914922D3}"/>
    <cellStyle name="Time" xfId="17" xr:uid="{A4C0B229-76B8-490D-8B63-F0A6B751FE5C}"/>
    <cellStyle name="Title 3" xfId="11" xr:uid="{509CEA48-A607-4149-85CD-187F2BCF2961}"/>
  </cellStyles>
  <dxfs count="8">
    <dxf>
      <fill>
        <patternFill patternType="solid">
          <fgColor theme="4" tint="0.79998168889431442"/>
          <bgColor theme="4" tint="0.79998168889431442"/>
        </patternFill>
      </fill>
    </dxf>
    <dxf>
      <font>
        <b/>
        <i val="0"/>
        <color theme="1" tint="0.24994659260841701"/>
      </font>
      <border>
        <top style="double">
          <color theme="4"/>
        </top>
      </border>
    </dxf>
    <dxf>
      <font>
        <b/>
        <i val="0"/>
        <color theme="1" tint="0.14996795556505021"/>
      </font>
      <fill>
        <patternFill patternType="solid">
          <fgColor theme="4"/>
          <bgColor theme="4"/>
        </patternFill>
      </fill>
    </dxf>
    <dxf>
      <font>
        <b val="0"/>
        <i val="0"/>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4" tint="0.79998168889431442"/>
          <bgColor theme="4" tint="0.79998168889431442"/>
        </patternFill>
      </fill>
    </dxf>
    <dxf>
      <font>
        <b/>
        <i val="0"/>
        <color theme="1" tint="0.24994659260841701"/>
      </font>
      <border>
        <top style="double">
          <color theme="4"/>
        </top>
      </border>
    </dxf>
    <dxf>
      <font>
        <b/>
        <i val="0"/>
        <color theme="1" tint="0.14996795556505021"/>
      </font>
      <fill>
        <patternFill patternType="solid">
          <fgColor theme="4"/>
          <bgColor theme="4"/>
        </patternFill>
      </fill>
    </dxf>
    <dxf>
      <font>
        <b val="0"/>
        <i val="0"/>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2" defaultTableStyle="TableStyleMedium2" defaultPivotStyle="PivotStyleLight16">
    <tableStyle name="Blood pressure tracker" pivot="0" count="4" xr9:uid="{81E09933-42D6-4A71-888A-E4E7B960F293}">
      <tableStyleElement type="wholeTable" dxfId="7"/>
      <tableStyleElement type="headerRow" dxfId="6"/>
      <tableStyleElement type="totalRow" dxfId="5"/>
      <tableStyleElement type="firstRowStripe" dxfId="4"/>
    </tableStyle>
    <tableStyle name="Blood pressure tracker 2" pivot="0" count="4" xr9:uid="{AC1A4457-F579-4B2E-8431-92F62F58A918}">
      <tableStyleElement type="wholeTable" dxfId="3"/>
      <tableStyleElement type="headerRow" dxfId="2"/>
      <tableStyleElement type="totalRow" dxfId="1"/>
      <tableStyleElement type="firstRowStripe" dxfId="0"/>
    </tableStyle>
  </tableStyles>
  <colors>
    <mruColors>
      <color rgb="FF5BD4FF"/>
      <color rgb="FF89E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3149D-96D4-4828-B7B9-40B66011C8CB}">
  <sheetPr>
    <tabColor rgb="FF002060"/>
    <pageSetUpPr fitToPage="1"/>
  </sheetPr>
  <dimension ref="B3:B13"/>
  <sheetViews>
    <sheetView showGridLines="0" tabSelected="1" zoomScaleNormal="100" workbookViewId="0">
      <selection activeCell="B3" sqref="B3"/>
    </sheetView>
  </sheetViews>
  <sheetFormatPr defaultColWidth="9.140625" defaultRowHeight="12.75" x14ac:dyDescent="0.2"/>
  <cols>
    <col min="1" max="1" width="9.140625" style="38"/>
    <col min="2" max="2" width="128.7109375" style="38" customWidth="1"/>
    <col min="3" max="16384" width="9.140625" style="38"/>
  </cols>
  <sheetData>
    <row r="3" spans="2:2" ht="306" customHeight="1" x14ac:dyDescent="0.2">
      <c r="B3" s="39" t="s">
        <v>62</v>
      </c>
    </row>
    <row r="13" spans="2:2" x14ac:dyDescent="0.2">
      <c r="B13" s="76"/>
    </row>
  </sheetData>
  <pageMargins left="0.7" right="0.7" top="0.75" bottom="0.75" header="0.3" footer="0.3"/>
  <pageSetup paperSize="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643C-C123-4CCB-82BF-5CC0D0B24A4A}">
  <sheetPr>
    <tabColor theme="4" tint="0.79998168889431442"/>
    <pageSetUpPr fitToPage="1"/>
  </sheetPr>
  <dimension ref="A1:M62"/>
  <sheetViews>
    <sheetView showGridLines="0" view="pageBreakPreview" zoomScale="90" zoomScaleNormal="75" zoomScaleSheetLayoutView="90" workbookViewId="0">
      <pane xSplit="2" ySplit="6" topLeftCell="C17" activePane="bottomRight" state="frozen"/>
      <selection activeCell="B9" sqref="B9"/>
      <selection pane="topRight" activeCell="B9" sqref="B9"/>
      <selection pane="bottomLeft" activeCell="B9" sqref="B9"/>
      <selection pane="bottomRight" activeCell="L37" sqref="L37"/>
    </sheetView>
  </sheetViews>
  <sheetFormatPr defaultColWidth="8.85546875" defaultRowHeight="12.75" x14ac:dyDescent="0.2"/>
  <cols>
    <col min="1" max="1" width="2.7109375" customWidth="1"/>
    <col min="2" max="2" width="33" customWidth="1"/>
    <col min="3" max="13" width="12.7109375" customWidth="1"/>
  </cols>
  <sheetData>
    <row r="1" spans="1:13" ht="14.25" x14ac:dyDescent="0.2">
      <c r="A1" s="3"/>
      <c r="B1" s="4"/>
    </row>
    <row r="2" spans="1:13" ht="15" customHeight="1" x14ac:dyDescent="0.25">
      <c r="A2" s="5"/>
      <c r="B2" s="12" t="s">
        <v>0</v>
      </c>
    </row>
    <row r="3" spans="1:13" ht="15" customHeight="1" x14ac:dyDescent="0.25">
      <c r="A3" s="5"/>
      <c r="B3" s="12" t="s">
        <v>1</v>
      </c>
    </row>
    <row r="4" spans="1:13" ht="12.75" customHeight="1" x14ac:dyDescent="0.25">
      <c r="A4" s="5"/>
      <c r="B4" s="13" t="s">
        <v>13</v>
      </c>
    </row>
    <row r="5" spans="1:13" ht="12.75" customHeight="1" x14ac:dyDescent="0.25">
      <c r="A5" s="5"/>
      <c r="B5" s="13"/>
    </row>
    <row r="6" spans="1:13" ht="27.75" customHeight="1" x14ac:dyDescent="0.25">
      <c r="B6" s="40"/>
      <c r="C6" s="27" t="s">
        <v>23</v>
      </c>
      <c r="D6" s="27" t="s">
        <v>24</v>
      </c>
      <c r="E6" s="27" t="s">
        <v>26</v>
      </c>
      <c r="F6" s="27" t="s">
        <v>28</v>
      </c>
      <c r="G6" s="41" t="s">
        <v>29</v>
      </c>
      <c r="H6" s="27" t="s">
        <v>31</v>
      </c>
      <c r="I6" s="27" t="s">
        <v>43</v>
      </c>
      <c r="J6" s="27" t="s">
        <v>45</v>
      </c>
      <c r="K6" s="27" t="s">
        <v>55</v>
      </c>
      <c r="L6" s="41" t="s">
        <v>56</v>
      </c>
      <c r="M6" s="27" t="s">
        <v>60</v>
      </c>
    </row>
    <row r="7" spans="1:13" ht="18" customHeight="1" x14ac:dyDescent="0.2">
      <c r="A7" s="3"/>
      <c r="B7" s="42" t="s">
        <v>33</v>
      </c>
      <c r="C7" s="56"/>
      <c r="D7" s="56"/>
      <c r="E7" s="56"/>
      <c r="F7" s="56"/>
      <c r="G7" s="59"/>
      <c r="H7" s="56"/>
      <c r="I7" s="56"/>
      <c r="J7" s="56"/>
      <c r="K7" s="56"/>
      <c r="L7" s="59"/>
      <c r="M7" s="56"/>
    </row>
    <row r="8" spans="1:13" ht="18" customHeight="1" x14ac:dyDescent="0.2">
      <c r="A8" s="3"/>
      <c r="B8" s="23" t="s">
        <v>34</v>
      </c>
      <c r="C8" s="53">
        <v>322.69099999999997</v>
      </c>
      <c r="D8" s="53">
        <v>297.25200000000001</v>
      </c>
      <c r="E8" s="53">
        <v>312.745</v>
      </c>
      <c r="F8" s="53">
        <v>327.92200000000003</v>
      </c>
      <c r="G8" s="37">
        <f>SUM(C8:F8)</f>
        <v>1260.6100000000001</v>
      </c>
      <c r="H8" s="53">
        <v>318.43200000000002</v>
      </c>
      <c r="I8" s="53">
        <v>290.423</v>
      </c>
      <c r="J8" s="53">
        <v>289.476</v>
      </c>
      <c r="K8" s="53">
        <v>307.7</v>
      </c>
      <c r="L8" s="37">
        <f>SUM(H8:K8)</f>
        <v>1206.0309999999999</v>
      </c>
      <c r="M8" s="53">
        <v>306.57</v>
      </c>
    </row>
    <row r="9" spans="1:13" ht="18" customHeight="1" x14ac:dyDescent="0.2">
      <c r="A9" s="3"/>
      <c r="B9" s="23" t="s">
        <v>35</v>
      </c>
      <c r="C9" s="56">
        <v>114.124</v>
      </c>
      <c r="D9" s="56">
        <v>108.262</v>
      </c>
      <c r="E9" s="56">
        <v>101.846</v>
      </c>
      <c r="F9" s="56">
        <v>106.614</v>
      </c>
      <c r="G9" s="59">
        <f>SUM(C9:F9)</f>
        <v>430.846</v>
      </c>
      <c r="H9" s="56">
        <v>93.19</v>
      </c>
      <c r="I9" s="56">
        <v>90.88</v>
      </c>
      <c r="J9" s="56">
        <v>89.712000000000003</v>
      </c>
      <c r="K9" s="56">
        <v>90.927000000000007</v>
      </c>
      <c r="L9" s="59">
        <f>SUM(H9:K9)</f>
        <v>364.709</v>
      </c>
      <c r="M9" s="56">
        <v>88.65</v>
      </c>
    </row>
    <row r="10" spans="1:13" ht="18" customHeight="1" x14ac:dyDescent="0.2">
      <c r="A10" s="3"/>
      <c r="B10" s="23" t="s">
        <v>36</v>
      </c>
      <c r="C10" s="56">
        <v>84.454999999999998</v>
      </c>
      <c r="D10" s="56">
        <v>84.23</v>
      </c>
      <c r="E10" s="56">
        <v>84.870999999999995</v>
      </c>
      <c r="F10" s="56">
        <v>81.585999999999999</v>
      </c>
      <c r="G10" s="59">
        <f>SUM(C10:F10)</f>
        <v>335.142</v>
      </c>
      <c r="H10" s="56">
        <v>81.798000000000002</v>
      </c>
      <c r="I10" s="56">
        <v>80.605999999999995</v>
      </c>
      <c r="J10" s="56">
        <v>80.486999999999995</v>
      </c>
      <c r="K10" s="56">
        <v>78.998000000000005</v>
      </c>
      <c r="L10" s="59">
        <f>SUM(H10:K10)</f>
        <v>321.88900000000001</v>
      </c>
      <c r="M10" s="56">
        <v>82.192999999999998</v>
      </c>
    </row>
    <row r="11" spans="1:13" ht="18" customHeight="1" x14ac:dyDescent="0.2">
      <c r="A11" s="3"/>
      <c r="B11" s="69" t="s">
        <v>46</v>
      </c>
      <c r="C11" s="70">
        <v>67.882999999999996</v>
      </c>
      <c r="D11" s="70">
        <v>67.540000000000006</v>
      </c>
      <c r="E11" s="70">
        <v>68.614000000000004</v>
      </c>
      <c r="F11" s="70">
        <v>66.076999999999998</v>
      </c>
      <c r="G11" s="71">
        <f t="shared" ref="G11:G12" si="0">SUM(C11:F11)</f>
        <v>270.11400000000003</v>
      </c>
      <c r="H11" s="70">
        <v>67.233999999999995</v>
      </c>
      <c r="I11" s="70">
        <v>66.283000000000001</v>
      </c>
      <c r="J11" s="70">
        <v>66.034000000000006</v>
      </c>
      <c r="K11" s="70">
        <v>64.325999999999993</v>
      </c>
      <c r="L11" s="71">
        <f t="shared" ref="L11:L12" si="1">SUM(H11:K11)</f>
        <v>263.87699999999995</v>
      </c>
      <c r="M11" s="70">
        <v>67.55</v>
      </c>
    </row>
    <row r="12" spans="1:13" ht="18" customHeight="1" x14ac:dyDescent="0.2">
      <c r="A12" s="3"/>
      <c r="B12" s="69" t="s">
        <v>4</v>
      </c>
      <c r="C12" s="70">
        <v>16.792000000000002</v>
      </c>
      <c r="D12" s="70">
        <v>16.690999999999999</v>
      </c>
      <c r="E12" s="70">
        <v>16.257000000000001</v>
      </c>
      <c r="F12" s="70">
        <v>15.509</v>
      </c>
      <c r="G12" s="71">
        <f t="shared" si="0"/>
        <v>65.249000000000009</v>
      </c>
      <c r="H12" s="70">
        <v>14.564</v>
      </c>
      <c r="I12" s="70">
        <v>14.323</v>
      </c>
      <c r="J12" s="70">
        <v>14.452999999999999</v>
      </c>
      <c r="K12" s="70">
        <v>14.672000000000001</v>
      </c>
      <c r="L12" s="71">
        <f t="shared" si="1"/>
        <v>58.012</v>
      </c>
      <c r="M12" s="70">
        <v>14.643000000000001</v>
      </c>
    </row>
    <row r="13" spans="1:13" ht="27.6" customHeight="1" thickBot="1" x14ac:dyDescent="0.25">
      <c r="B13" s="15" t="s">
        <v>40</v>
      </c>
      <c r="C13" s="66">
        <f>SUM(C8:C10)</f>
        <v>521.27</v>
      </c>
      <c r="D13" s="66">
        <f t="shared" ref="D13:F13" si="2">SUM(D8:D10)</f>
        <v>489.74400000000003</v>
      </c>
      <c r="E13" s="66">
        <f t="shared" si="2"/>
        <v>499.46199999999999</v>
      </c>
      <c r="F13" s="66">
        <f t="shared" si="2"/>
        <v>516.12200000000007</v>
      </c>
      <c r="G13" s="55">
        <f t="shared" ref="G13" si="3">SUM(G8:G10)</f>
        <v>2026.5980000000002</v>
      </c>
      <c r="H13" s="66">
        <f>SUM(H8:H10)</f>
        <v>493.42</v>
      </c>
      <c r="I13" s="66">
        <f t="shared" ref="I13:K13" si="4">SUM(I8:I10)</f>
        <v>461.90899999999999</v>
      </c>
      <c r="J13" s="66">
        <f t="shared" si="4"/>
        <v>459.67499999999995</v>
      </c>
      <c r="K13" s="66">
        <f t="shared" si="4"/>
        <v>477.625</v>
      </c>
      <c r="L13" s="55">
        <f t="shared" ref="L13" si="5">SUM(L8:L10)</f>
        <v>1892.6289999999999</v>
      </c>
      <c r="M13" s="66">
        <f>SUM(M8:M10)</f>
        <v>477.41300000000001</v>
      </c>
    </row>
    <row r="14" spans="1:13" ht="18" customHeight="1" thickTop="1" x14ac:dyDescent="0.2">
      <c r="A14" s="3"/>
      <c r="B14" s="23"/>
      <c r="C14" s="56"/>
      <c r="D14" s="56"/>
      <c r="E14" s="56"/>
      <c r="F14" s="56"/>
      <c r="G14" s="59"/>
      <c r="H14" s="56"/>
      <c r="I14" s="56"/>
      <c r="J14" s="56"/>
      <c r="K14" s="56"/>
      <c r="L14" s="59"/>
      <c r="M14" s="56"/>
    </row>
    <row r="15" spans="1:13" ht="18" customHeight="1" x14ac:dyDescent="0.2">
      <c r="A15" s="3"/>
      <c r="B15" s="23"/>
      <c r="C15" s="56"/>
      <c r="D15" s="56"/>
      <c r="E15" s="56"/>
      <c r="F15" s="56"/>
      <c r="G15" s="59"/>
      <c r="H15" s="56"/>
      <c r="I15" s="56"/>
      <c r="J15" s="56"/>
      <c r="K15" s="56"/>
      <c r="L15" s="59"/>
      <c r="M15" s="56"/>
    </row>
    <row r="16" spans="1:13" ht="18" customHeight="1" x14ac:dyDescent="0.2">
      <c r="A16" s="3"/>
      <c r="B16" s="42" t="s">
        <v>37</v>
      </c>
      <c r="C16" s="56"/>
      <c r="D16" s="56"/>
      <c r="E16" s="56"/>
      <c r="F16" s="56"/>
      <c r="G16" s="59"/>
      <c r="H16" s="56"/>
      <c r="I16" s="56"/>
      <c r="J16" s="56"/>
      <c r="K16" s="56"/>
      <c r="L16" s="59"/>
      <c r="M16" s="56"/>
    </row>
    <row r="17" spans="1:13" ht="18" customHeight="1" x14ac:dyDescent="0.2">
      <c r="A17" s="3"/>
      <c r="B17" s="23" t="s">
        <v>38</v>
      </c>
      <c r="C17" s="53">
        <v>164.48</v>
      </c>
      <c r="D17" s="53">
        <v>158.19499999999999</v>
      </c>
      <c r="E17" s="53">
        <v>158.69399999999999</v>
      </c>
      <c r="F17" s="53">
        <v>157.66999999999999</v>
      </c>
      <c r="G17" s="37">
        <f>SUM(C17:F17)</f>
        <v>639.03899999999987</v>
      </c>
      <c r="H17" s="53">
        <v>155.87299999999999</v>
      </c>
      <c r="I17" s="53">
        <v>144.24</v>
      </c>
      <c r="J17" s="53">
        <v>146.39400000000001</v>
      </c>
      <c r="K17" s="53">
        <v>148.39099999999999</v>
      </c>
      <c r="L17" s="37">
        <f>SUM(H17:K17)</f>
        <v>594.89800000000002</v>
      </c>
      <c r="M17" s="53">
        <v>156.155</v>
      </c>
    </row>
    <row r="18" spans="1:13" ht="18" customHeight="1" x14ac:dyDescent="0.2">
      <c r="A18" s="3"/>
      <c r="B18" s="23" t="s">
        <v>39</v>
      </c>
      <c r="C18" s="56">
        <v>62.755000000000003</v>
      </c>
      <c r="D18" s="56">
        <v>60.671999999999997</v>
      </c>
      <c r="E18" s="56">
        <v>59.125</v>
      </c>
      <c r="F18" s="56">
        <v>61.646999999999998</v>
      </c>
      <c r="G18" s="59">
        <f>SUM(C18:F18)</f>
        <v>244.19899999999998</v>
      </c>
      <c r="H18" s="56">
        <v>50.918999999999997</v>
      </c>
      <c r="I18" s="56">
        <v>54.487000000000002</v>
      </c>
      <c r="J18" s="56">
        <v>54.293999999999997</v>
      </c>
      <c r="K18" s="56">
        <v>52.665999999999997</v>
      </c>
      <c r="L18" s="59">
        <f>SUM(H18:K18)</f>
        <v>212.36599999999999</v>
      </c>
      <c r="M18" s="56">
        <v>48.68</v>
      </c>
    </row>
    <row r="19" spans="1:13" ht="18" customHeight="1" x14ac:dyDescent="0.2">
      <c r="A19" s="3"/>
      <c r="B19" s="23" t="s">
        <v>41</v>
      </c>
      <c r="C19" s="56">
        <v>21.288</v>
      </c>
      <c r="D19" s="56">
        <v>20.399000000000001</v>
      </c>
      <c r="E19" s="56">
        <v>20.170999999999999</v>
      </c>
      <c r="F19" s="56">
        <v>19.204000000000001</v>
      </c>
      <c r="G19" s="67">
        <f>SUM(C19:F19)</f>
        <v>81.061999999999998</v>
      </c>
      <c r="H19" s="56">
        <v>17.507000000000001</v>
      </c>
      <c r="I19" s="56">
        <v>15.656000000000001</v>
      </c>
      <c r="J19" s="56">
        <v>14.708</v>
      </c>
      <c r="K19" s="56">
        <v>13.632</v>
      </c>
      <c r="L19" s="67">
        <f>SUM(H19:K19)</f>
        <v>61.503</v>
      </c>
      <c r="M19" s="56">
        <v>12.795</v>
      </c>
    </row>
    <row r="20" spans="1:13" ht="27.6" customHeight="1" thickBot="1" x14ac:dyDescent="0.25">
      <c r="B20" s="15" t="s">
        <v>42</v>
      </c>
      <c r="C20" s="66">
        <f t="shared" ref="C20:H20" si="6">SUM(C17:C19)</f>
        <v>248.523</v>
      </c>
      <c r="D20" s="66">
        <f t="shared" si="6"/>
        <v>239.26599999999999</v>
      </c>
      <c r="E20" s="66">
        <f t="shared" si="6"/>
        <v>237.98999999999998</v>
      </c>
      <c r="F20" s="66">
        <f t="shared" si="6"/>
        <v>238.52099999999999</v>
      </c>
      <c r="G20" s="55">
        <f t="shared" si="6"/>
        <v>964.29999999999984</v>
      </c>
      <c r="H20" s="66">
        <f t="shared" si="6"/>
        <v>224.29899999999998</v>
      </c>
      <c r="I20" s="66">
        <f t="shared" ref="I20:J20" si="7">SUM(I17:I19)</f>
        <v>214.38300000000001</v>
      </c>
      <c r="J20" s="66">
        <f t="shared" si="7"/>
        <v>215.39599999999999</v>
      </c>
      <c r="K20" s="66">
        <f t="shared" ref="K20:M20" si="8">SUM(K17:K19)</f>
        <v>214.68899999999999</v>
      </c>
      <c r="L20" s="55">
        <f t="shared" si="8"/>
        <v>868.76700000000005</v>
      </c>
      <c r="M20" s="66">
        <f t="shared" si="8"/>
        <v>217.63</v>
      </c>
    </row>
    <row r="21" spans="1:13" ht="18" customHeight="1" thickTop="1" x14ac:dyDescent="0.2">
      <c r="A21" s="3"/>
      <c r="B21" s="23"/>
      <c r="C21" s="56"/>
      <c r="D21" s="56"/>
      <c r="E21" s="56"/>
      <c r="F21" s="56"/>
      <c r="G21" s="59"/>
      <c r="H21" s="56"/>
      <c r="I21" s="56"/>
      <c r="J21" s="56"/>
      <c r="K21" s="56"/>
      <c r="L21" s="59"/>
      <c r="M21" s="56"/>
    </row>
    <row r="22" spans="1:13" ht="18" customHeight="1" x14ac:dyDescent="0.2">
      <c r="A22" s="3"/>
      <c r="B22" s="23"/>
      <c r="C22" s="56"/>
      <c r="D22" s="56"/>
      <c r="E22" s="56"/>
      <c r="F22" s="56"/>
      <c r="G22" s="59"/>
      <c r="H22" s="56"/>
      <c r="I22" s="56"/>
      <c r="J22" s="56"/>
      <c r="K22" s="56"/>
      <c r="L22" s="59"/>
      <c r="M22" s="56"/>
    </row>
    <row r="23" spans="1:13" ht="15" x14ac:dyDescent="0.25">
      <c r="B23" s="42" t="s">
        <v>32</v>
      </c>
      <c r="C23" s="50"/>
      <c r="D23" s="50"/>
      <c r="E23" s="50"/>
      <c r="F23" s="50"/>
      <c r="G23" s="51"/>
      <c r="H23" s="50"/>
      <c r="I23" s="50"/>
      <c r="J23" s="50"/>
      <c r="K23" s="50"/>
      <c r="L23" s="51"/>
      <c r="M23" s="50"/>
    </row>
    <row r="24" spans="1:13" ht="18" customHeight="1" x14ac:dyDescent="0.2">
      <c r="A24" s="3"/>
      <c r="B24" s="24" t="s">
        <v>3</v>
      </c>
      <c r="C24" s="53">
        <v>346.82100000000003</v>
      </c>
      <c r="D24" s="53">
        <v>339.27300000000002</v>
      </c>
      <c r="E24" s="53">
        <v>331.37599999999998</v>
      </c>
      <c r="F24" s="53">
        <v>336.56200000000001</v>
      </c>
      <c r="G24" s="37">
        <f>SUM(C24:F24)</f>
        <v>1354.0320000000002</v>
      </c>
      <c r="H24" s="53">
        <v>315.60599999999999</v>
      </c>
      <c r="I24" s="53">
        <v>311.71600000000001</v>
      </c>
      <c r="J24" s="53">
        <v>310.78199999999998</v>
      </c>
      <c r="K24" s="53">
        <v>317.89699999999999</v>
      </c>
      <c r="L24" s="37">
        <f>SUM(H24:K24)</f>
        <v>1256.001</v>
      </c>
      <c r="M24" s="53">
        <v>313.947</v>
      </c>
    </row>
    <row r="25" spans="1:13" ht="18" customHeight="1" x14ac:dyDescent="0.2">
      <c r="A25" s="3"/>
      <c r="B25" s="23" t="s">
        <v>2</v>
      </c>
      <c r="C25" s="56">
        <v>169.80699999999999</v>
      </c>
      <c r="D25" s="56">
        <v>146.858</v>
      </c>
      <c r="E25" s="56">
        <v>166.36699999999999</v>
      </c>
      <c r="F25" s="56">
        <v>179.55500000000001</v>
      </c>
      <c r="G25" s="59">
        <f>SUM(C25:F25)</f>
        <v>662.58699999999999</v>
      </c>
      <c r="H25" s="56">
        <v>177.81399999999999</v>
      </c>
      <c r="I25" s="56">
        <v>150.19300000000001</v>
      </c>
      <c r="J25" s="56">
        <v>148.893</v>
      </c>
      <c r="K25" s="56">
        <v>159.72800000000001</v>
      </c>
      <c r="L25" s="59">
        <f>SUM(H25:K25)</f>
        <v>636.62799999999993</v>
      </c>
      <c r="M25" s="56">
        <v>163.46600000000001</v>
      </c>
    </row>
    <row r="26" spans="1:13" ht="18" customHeight="1" x14ac:dyDescent="0.2">
      <c r="A26" s="3"/>
      <c r="B26" s="23" t="s">
        <v>25</v>
      </c>
      <c r="C26" s="2">
        <v>4.641</v>
      </c>
      <c r="D26" s="2">
        <v>3.6139999999999999</v>
      </c>
      <c r="E26" s="2">
        <v>1.72</v>
      </c>
      <c r="F26" s="2">
        <v>4.0000000000000001E-3</v>
      </c>
      <c r="G26" s="67">
        <f>SUM(C26:F26)</f>
        <v>9.9789999999999992</v>
      </c>
      <c r="H26" s="2">
        <v>0</v>
      </c>
      <c r="I26" s="2">
        <v>0</v>
      </c>
      <c r="J26" s="2">
        <v>0</v>
      </c>
      <c r="K26" s="2">
        <v>0</v>
      </c>
      <c r="L26" s="67">
        <f>SUM(H26:K26)</f>
        <v>0</v>
      </c>
      <c r="M26" s="2">
        <v>0</v>
      </c>
    </row>
    <row r="27" spans="1:13" ht="27.6" customHeight="1" thickBot="1" x14ac:dyDescent="0.25">
      <c r="B27" s="15" t="s">
        <v>6</v>
      </c>
      <c r="C27" s="66">
        <f t="shared" ref="C27:G27" si="9">SUM(C24:C26)</f>
        <v>521.26900000000001</v>
      </c>
      <c r="D27" s="66">
        <f t="shared" si="9"/>
        <v>489.745</v>
      </c>
      <c r="E27" s="66">
        <f t="shared" si="9"/>
        <v>499.46299999999997</v>
      </c>
      <c r="F27" s="66">
        <f t="shared" si="9"/>
        <v>516.12099999999998</v>
      </c>
      <c r="G27" s="55">
        <f t="shared" si="9"/>
        <v>2026.5980000000002</v>
      </c>
      <c r="H27" s="66">
        <f t="shared" ref="H27:I27" si="10">SUM(H24:H26)</f>
        <v>493.41999999999996</v>
      </c>
      <c r="I27" s="66">
        <f t="shared" si="10"/>
        <v>461.90899999999999</v>
      </c>
      <c r="J27" s="66">
        <f t="shared" ref="J27:M27" si="11">SUM(J24:J26)</f>
        <v>459.67499999999995</v>
      </c>
      <c r="K27" s="66">
        <f t="shared" si="11"/>
        <v>477.625</v>
      </c>
      <c r="L27" s="55">
        <f t="shared" si="11"/>
        <v>1892.6289999999999</v>
      </c>
      <c r="M27" s="66">
        <f t="shared" si="11"/>
        <v>477.41300000000001</v>
      </c>
    </row>
    <row r="28" spans="1:13" ht="18" customHeight="1" thickTop="1" x14ac:dyDescent="0.25">
      <c r="B28" s="5"/>
      <c r="C28" s="25"/>
      <c r="D28" s="65"/>
      <c r="E28" s="65"/>
      <c r="F28" s="65"/>
      <c r="G28" s="30"/>
      <c r="H28" s="65"/>
      <c r="I28" s="65"/>
      <c r="J28" s="65"/>
      <c r="K28" s="65"/>
      <c r="L28" s="30"/>
      <c r="M28" s="65"/>
    </row>
    <row r="29" spans="1:13" ht="18" customHeight="1" x14ac:dyDescent="0.25">
      <c r="B29" s="5"/>
      <c r="C29" s="25"/>
      <c r="D29" s="65"/>
      <c r="E29" s="65"/>
      <c r="F29" s="65"/>
      <c r="G29" s="30"/>
      <c r="H29" s="65"/>
      <c r="I29" s="65"/>
      <c r="J29" s="65"/>
      <c r="K29" s="65"/>
      <c r="L29" s="30"/>
      <c r="M29" s="65"/>
    </row>
    <row r="30" spans="1:13" ht="30" x14ac:dyDescent="0.25">
      <c r="B30" s="49" t="s">
        <v>16</v>
      </c>
      <c r="C30" s="25"/>
      <c r="D30" s="65"/>
      <c r="E30" s="65"/>
      <c r="F30" s="65"/>
      <c r="G30" s="30"/>
      <c r="H30" s="65"/>
      <c r="I30" s="65"/>
      <c r="J30" s="65"/>
      <c r="K30" s="65"/>
      <c r="L30" s="30"/>
      <c r="M30" s="65"/>
    </row>
    <row r="31" spans="1:13" ht="18" customHeight="1" x14ac:dyDescent="0.2">
      <c r="B31" s="24" t="s">
        <v>3</v>
      </c>
      <c r="C31" s="53">
        <v>222.977</v>
      </c>
      <c r="D31" s="62">
        <v>218.626</v>
      </c>
      <c r="E31" s="62">
        <v>213.69399999999999</v>
      </c>
      <c r="F31" s="62">
        <v>218.964</v>
      </c>
      <c r="G31" s="37">
        <f>SUM(C31:F31)</f>
        <v>874.26099999999997</v>
      </c>
      <c r="H31" s="62">
        <v>209.57599999999999</v>
      </c>
      <c r="I31" s="62">
        <v>206.06299999999999</v>
      </c>
      <c r="J31" s="62">
        <v>205.38200000000001</v>
      </c>
      <c r="K31" s="62">
        <v>212.66300000000001</v>
      </c>
      <c r="L31" s="37">
        <f>SUM(H31:K31)</f>
        <v>833.68399999999997</v>
      </c>
      <c r="M31" s="62">
        <v>211.923</v>
      </c>
    </row>
    <row r="32" spans="1:13" s="7" customFormat="1" ht="18" customHeight="1" x14ac:dyDescent="0.2">
      <c r="A32" s="21"/>
      <c r="B32" s="15" t="s">
        <v>14</v>
      </c>
      <c r="C32" s="14">
        <f t="shared" ref="C32:G32" si="12">C31/C24</f>
        <v>0.64291666306250195</v>
      </c>
      <c r="D32" s="63">
        <f t="shared" si="12"/>
        <v>0.64439551629513692</v>
      </c>
      <c r="E32" s="63">
        <f t="shared" si="12"/>
        <v>0.6448686688233306</v>
      </c>
      <c r="F32" s="63">
        <f t="shared" ref="F32:H32" si="13">F31/F24</f>
        <v>0.65059038156416937</v>
      </c>
      <c r="G32" s="60">
        <f t="shared" si="12"/>
        <v>0.6456723327070556</v>
      </c>
      <c r="H32" s="63">
        <f t="shared" si="13"/>
        <v>0.66404314239906714</v>
      </c>
      <c r="I32" s="63">
        <f t="shared" ref="I32:J32" si="14">I31/I24</f>
        <v>0.66106006749733726</v>
      </c>
      <c r="J32" s="63">
        <f t="shared" si="14"/>
        <v>0.66085551930291975</v>
      </c>
      <c r="K32" s="63">
        <f t="shared" ref="K32:M32" si="15">K31/K24</f>
        <v>0.66896825072271837</v>
      </c>
      <c r="L32" s="60">
        <f t="shared" si="15"/>
        <v>0.66376061802498565</v>
      </c>
      <c r="M32" s="63">
        <f t="shared" si="15"/>
        <v>0.67502795057764531</v>
      </c>
    </row>
    <row r="33" spans="1:13" s="7" customFormat="1" ht="18" customHeight="1" x14ac:dyDescent="0.2">
      <c r="B33" s="3"/>
      <c r="C33" s="14"/>
      <c r="D33" s="63"/>
      <c r="E33" s="63"/>
      <c r="F33" s="63"/>
      <c r="G33" s="31"/>
      <c r="H33" s="63"/>
      <c r="I33" s="63"/>
      <c r="J33" s="63"/>
      <c r="K33" s="63"/>
      <c r="L33" s="31"/>
      <c r="M33" s="63"/>
    </row>
    <row r="34" spans="1:13" ht="18" customHeight="1" x14ac:dyDescent="0.2">
      <c r="A34" s="3"/>
      <c r="B34" s="23" t="s">
        <v>2</v>
      </c>
      <c r="C34" s="53">
        <v>62.48</v>
      </c>
      <c r="D34" s="62">
        <v>46.058</v>
      </c>
      <c r="E34" s="62">
        <v>63.697000000000003</v>
      </c>
      <c r="F34" s="62">
        <v>72.61</v>
      </c>
      <c r="G34" s="37">
        <f>SUM(C34:F34)</f>
        <v>244.84500000000003</v>
      </c>
      <c r="H34" s="62">
        <v>73.180000000000007</v>
      </c>
      <c r="I34" s="62">
        <v>54.04</v>
      </c>
      <c r="J34" s="62">
        <v>50.401000000000003</v>
      </c>
      <c r="K34" s="62">
        <v>60.237000000000002</v>
      </c>
      <c r="L34" s="37">
        <f>SUM(H34:K34)</f>
        <v>237.858</v>
      </c>
      <c r="M34" s="62">
        <v>57.445999999999998</v>
      </c>
    </row>
    <row r="35" spans="1:13" s="7" customFormat="1" ht="18" customHeight="1" x14ac:dyDescent="0.2">
      <c r="B35" s="15" t="s">
        <v>14</v>
      </c>
      <c r="C35" s="14">
        <f t="shared" ref="C35:G35" si="16">C34/C25</f>
        <v>0.36794713998833972</v>
      </c>
      <c r="D35" s="63">
        <f t="shared" si="16"/>
        <v>0.31362268313609065</v>
      </c>
      <c r="E35" s="63">
        <f t="shared" si="16"/>
        <v>0.38287040098096381</v>
      </c>
      <c r="F35" s="63">
        <f t="shared" ref="F35:H35" si="17">F34/F25</f>
        <v>0.40438862744006016</v>
      </c>
      <c r="G35" s="31">
        <f t="shared" si="16"/>
        <v>0.36952883168549944</v>
      </c>
      <c r="H35" s="63">
        <f t="shared" si="17"/>
        <v>0.41155364594463884</v>
      </c>
      <c r="I35" s="63">
        <f t="shared" ref="I35:J35" si="18">I34/I25</f>
        <v>0.35980371921461052</v>
      </c>
      <c r="J35" s="63">
        <f t="shared" si="18"/>
        <v>0.3385048323292566</v>
      </c>
      <c r="K35" s="63">
        <f t="shared" ref="K35:M35" si="19">K34/K25</f>
        <v>0.37712235800861466</v>
      </c>
      <c r="L35" s="31">
        <f t="shared" si="19"/>
        <v>0.37362164403702008</v>
      </c>
      <c r="M35" s="63">
        <f t="shared" si="19"/>
        <v>0.35142476111240256</v>
      </c>
    </row>
    <row r="36" spans="1:13" s="7" customFormat="1" ht="18" customHeight="1" x14ac:dyDescent="0.2">
      <c r="B36" s="3"/>
      <c r="C36" s="14"/>
      <c r="D36" s="63"/>
      <c r="E36" s="63"/>
      <c r="F36" s="63"/>
      <c r="G36" s="31"/>
      <c r="H36" s="63"/>
      <c r="I36" s="63"/>
      <c r="J36" s="63"/>
      <c r="K36" s="63"/>
      <c r="L36" s="31"/>
      <c r="M36" s="63"/>
    </row>
    <row r="37" spans="1:13" ht="18" customHeight="1" x14ac:dyDescent="0.2">
      <c r="B37" s="3" t="s">
        <v>9</v>
      </c>
      <c r="C37" s="53">
        <f t="shared" ref="C37:H37" si="20">C31+C34</f>
        <v>285.45699999999999</v>
      </c>
      <c r="D37" s="53">
        <f t="shared" si="20"/>
        <v>264.68400000000003</v>
      </c>
      <c r="E37" s="53">
        <f t="shared" si="20"/>
        <v>277.39099999999996</v>
      </c>
      <c r="F37" s="53">
        <f t="shared" si="20"/>
        <v>291.57400000000001</v>
      </c>
      <c r="G37" s="37">
        <f>SUM(C37:F37)</f>
        <v>1119.106</v>
      </c>
      <c r="H37" s="53">
        <f t="shared" si="20"/>
        <v>282.75599999999997</v>
      </c>
      <c r="I37" s="53">
        <f t="shared" ref="I37:J37" si="21">I31+I34</f>
        <v>260.10300000000001</v>
      </c>
      <c r="J37" s="53">
        <f t="shared" si="21"/>
        <v>255.78300000000002</v>
      </c>
      <c r="K37" s="53">
        <f t="shared" ref="K37" si="22">K31+K34</f>
        <v>272.90000000000003</v>
      </c>
      <c r="L37" s="37">
        <f>SUM(H37:K37)</f>
        <v>1071.5419999999999</v>
      </c>
      <c r="M37" s="53">
        <f t="shared" ref="M37" si="23">M31+M34</f>
        <v>269.36900000000003</v>
      </c>
    </row>
    <row r="38" spans="1:13" s="7" customFormat="1" ht="18" customHeight="1" x14ac:dyDescent="0.2">
      <c r="B38" s="15" t="s">
        <v>14</v>
      </c>
      <c r="C38" s="14">
        <f t="shared" ref="C38:H38" si="24">C37/C27</f>
        <v>0.54761936735159766</v>
      </c>
      <c r="D38" s="63">
        <f t="shared" si="24"/>
        <v>0.54045268456033246</v>
      </c>
      <c r="E38" s="63">
        <f t="shared" si="24"/>
        <v>0.5553784764837435</v>
      </c>
      <c r="F38" s="63">
        <f t="shared" si="24"/>
        <v>0.5649334167762986</v>
      </c>
      <c r="G38" s="60">
        <f t="shared" si="24"/>
        <v>0.55220917024491289</v>
      </c>
      <c r="H38" s="63">
        <f t="shared" si="24"/>
        <v>0.57305338251388271</v>
      </c>
      <c r="I38" s="63">
        <f t="shared" ref="I38:J38" si="25">I37/I27</f>
        <v>0.56310442100067337</v>
      </c>
      <c r="J38" s="63">
        <f t="shared" si="25"/>
        <v>0.55644313917441679</v>
      </c>
      <c r="K38" s="63">
        <f t="shared" ref="K38:M38" si="26">K37/K27</f>
        <v>0.57136875163569756</v>
      </c>
      <c r="L38" s="60">
        <f t="shared" si="26"/>
        <v>0.5661658993917984</v>
      </c>
      <c r="M38" s="63">
        <f t="shared" si="26"/>
        <v>0.56422636166170592</v>
      </c>
    </row>
    <row r="39" spans="1:13" s="7" customFormat="1" ht="18" customHeight="1" x14ac:dyDescent="0.2">
      <c r="A39" s="11"/>
      <c r="B39" s="46"/>
      <c r="C39" s="47"/>
      <c r="D39" s="64"/>
      <c r="E39" s="64"/>
      <c r="F39" s="64"/>
      <c r="G39" s="48"/>
      <c r="H39" s="64"/>
      <c r="I39" s="64"/>
      <c r="J39" s="64"/>
      <c r="K39" s="64"/>
      <c r="L39" s="48"/>
      <c r="M39" s="64"/>
    </row>
    <row r="40" spans="1:13" s="57" customFormat="1" ht="18" customHeight="1" x14ac:dyDescent="0.2"/>
    <row r="41" spans="1:13" ht="18" customHeight="1" x14ac:dyDescent="0.2"/>
    <row r="42" spans="1:13" ht="18" customHeight="1" x14ac:dyDescent="0.2"/>
    <row r="43" spans="1:13" ht="18" customHeight="1" x14ac:dyDescent="0.2"/>
    <row r="44" spans="1:13" ht="18" customHeight="1" x14ac:dyDescent="0.2"/>
    <row r="45" spans="1:13" ht="18" x14ac:dyDescent="0.2">
      <c r="B45" s="8"/>
    </row>
    <row r="46" spans="1:13" ht="18" x14ac:dyDescent="0.2">
      <c r="B46" s="8"/>
    </row>
    <row r="47" spans="1:13" ht="18" x14ac:dyDescent="0.2">
      <c r="B47" s="8"/>
    </row>
    <row r="48" spans="1:13" ht="18" x14ac:dyDescent="0.2">
      <c r="B48" s="8"/>
    </row>
    <row r="49" spans="2:2" ht="18" x14ac:dyDescent="0.2">
      <c r="B49" s="8"/>
    </row>
    <row r="50" spans="2:2" ht="18" x14ac:dyDescent="0.2">
      <c r="B50" s="8"/>
    </row>
    <row r="51" spans="2:2" ht="18" x14ac:dyDescent="0.2">
      <c r="B51" s="8"/>
    </row>
    <row r="52" spans="2:2" ht="18" x14ac:dyDescent="0.2">
      <c r="B52" s="8"/>
    </row>
    <row r="53" spans="2:2" ht="18" x14ac:dyDescent="0.2">
      <c r="B53" s="8"/>
    </row>
    <row r="54" spans="2:2" ht="18" x14ac:dyDescent="0.2">
      <c r="B54" s="8"/>
    </row>
    <row r="55" spans="2:2" ht="18" x14ac:dyDescent="0.2">
      <c r="B55" s="8"/>
    </row>
    <row r="56" spans="2:2" x14ac:dyDescent="0.2">
      <c r="B56" s="10"/>
    </row>
    <row r="57" spans="2:2" x14ac:dyDescent="0.2">
      <c r="B57" s="10"/>
    </row>
    <row r="58" spans="2:2" x14ac:dyDescent="0.2">
      <c r="B58" s="10"/>
    </row>
    <row r="59" spans="2:2" x14ac:dyDescent="0.2">
      <c r="B59" s="10"/>
    </row>
    <row r="60" spans="2:2" x14ac:dyDescent="0.2">
      <c r="B60" s="10"/>
    </row>
    <row r="61" spans="2:2" x14ac:dyDescent="0.2">
      <c r="B61" s="10"/>
    </row>
    <row r="62" spans="2:2" x14ac:dyDescent="0.2">
      <c r="B62" s="10"/>
    </row>
  </sheetData>
  <printOptions horizontalCentered="1"/>
  <pageMargins left="0.5" right="0.5" top="0.75" bottom="0.75" header="0.3" footer="0.3"/>
  <pageSetup scale="72" orientation="landscape" r:id="rId1"/>
  <ignoredErrors>
    <ignoredError sqref="C13:T36 C38:T68 C37:K37 M37:T37" formulaRange="1"/>
    <ignoredError sqref="L37"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2BEB-E984-49DF-A579-0F82007D5C5F}">
  <sheetPr>
    <tabColor theme="4" tint="0.79998168889431442"/>
    <pageSetUpPr fitToPage="1"/>
  </sheetPr>
  <dimension ref="A1:M121"/>
  <sheetViews>
    <sheetView showGridLines="0" view="pageBreakPreview" zoomScale="90" zoomScaleNormal="75" zoomScaleSheetLayoutView="90" workbookViewId="0">
      <pane xSplit="2" ySplit="6" topLeftCell="C33" activePane="bottomRight" state="frozen"/>
      <selection activeCell="B9" sqref="B9"/>
      <selection pane="topRight" activeCell="B9" sqref="B9"/>
      <selection pane="bottomLeft" activeCell="B9" sqref="B9"/>
      <selection pane="bottomRight" activeCell="B45" sqref="A1:XFD1048576"/>
    </sheetView>
  </sheetViews>
  <sheetFormatPr defaultColWidth="8.85546875" defaultRowHeight="12.75" x14ac:dyDescent="0.2"/>
  <cols>
    <col min="1" max="1" width="2.7109375" customWidth="1"/>
    <col min="2" max="2" width="51.28515625" customWidth="1"/>
    <col min="3" max="13" width="12.7109375" customWidth="1"/>
  </cols>
  <sheetData>
    <row r="1" spans="1:13" ht="14.25" x14ac:dyDescent="0.2">
      <c r="A1" s="3"/>
      <c r="B1" s="4"/>
      <c r="C1" s="2"/>
    </row>
    <row r="2" spans="1:13" ht="15" customHeight="1" x14ac:dyDescent="0.25">
      <c r="A2" s="5"/>
      <c r="B2" s="12" t="s">
        <v>0</v>
      </c>
      <c r="C2" s="12"/>
    </row>
    <row r="3" spans="1:13" ht="15" customHeight="1" x14ac:dyDescent="0.25">
      <c r="A3" s="5"/>
      <c r="B3" s="12" t="s">
        <v>1</v>
      </c>
      <c r="C3" s="12"/>
    </row>
    <row r="4" spans="1:13" ht="12.75" customHeight="1" x14ac:dyDescent="0.25">
      <c r="A4" s="5"/>
      <c r="B4" s="13"/>
      <c r="C4" s="13"/>
    </row>
    <row r="5" spans="1:13" ht="24" customHeight="1" x14ac:dyDescent="0.25">
      <c r="A5" s="5"/>
      <c r="B5" s="16"/>
      <c r="C5" s="17"/>
    </row>
    <row r="6" spans="1:13" ht="27.75" customHeight="1" x14ac:dyDescent="0.25">
      <c r="B6" s="40"/>
      <c r="C6" s="27" t="s">
        <v>23</v>
      </c>
      <c r="D6" s="27" t="s">
        <v>24</v>
      </c>
      <c r="E6" s="27" t="s">
        <v>26</v>
      </c>
      <c r="F6" s="27" t="s">
        <v>28</v>
      </c>
      <c r="G6" s="41" t="s">
        <v>29</v>
      </c>
      <c r="H6" s="27" t="s">
        <v>31</v>
      </c>
      <c r="I6" s="27" t="s">
        <v>43</v>
      </c>
      <c r="J6" s="27" t="s">
        <v>45</v>
      </c>
      <c r="K6" s="27" t="s">
        <v>55</v>
      </c>
      <c r="L6" s="41" t="s">
        <v>56</v>
      </c>
      <c r="M6" s="27" t="s">
        <v>60</v>
      </c>
    </row>
    <row r="7" spans="1:13" ht="18" customHeight="1" x14ac:dyDescent="0.25">
      <c r="B7" s="5"/>
      <c r="C7" s="25"/>
      <c r="G7" s="30"/>
      <c r="L7" s="30"/>
    </row>
    <row r="8" spans="1:13" s="7" customFormat="1" ht="15" x14ac:dyDescent="0.2">
      <c r="A8" s="3"/>
      <c r="B8" s="42" t="s">
        <v>47</v>
      </c>
      <c r="C8" s="2"/>
      <c r="G8" s="29"/>
      <c r="L8" s="29"/>
    </row>
    <row r="9" spans="1:13" ht="18" customHeight="1" x14ac:dyDescent="0.2">
      <c r="B9" s="24" t="s">
        <v>3</v>
      </c>
      <c r="C9" s="53">
        <v>95.914000000000001</v>
      </c>
      <c r="D9" s="62">
        <v>96.022999999999996</v>
      </c>
      <c r="E9" s="62">
        <v>101.98</v>
      </c>
      <c r="F9" s="62">
        <v>90.834999999999994</v>
      </c>
      <c r="G9" s="54">
        <f>SUM(C9:F9)</f>
        <v>384.75200000000001</v>
      </c>
      <c r="H9" s="62">
        <v>97.027000000000001</v>
      </c>
      <c r="I9" s="62">
        <v>101.255</v>
      </c>
      <c r="J9" s="62">
        <v>101.059</v>
      </c>
      <c r="K9" s="62">
        <v>112.848</v>
      </c>
      <c r="L9" s="54">
        <f>SUM(H9:K9)</f>
        <v>412.18900000000002</v>
      </c>
      <c r="M9" s="62">
        <v>113.53</v>
      </c>
    </row>
    <row r="10" spans="1:13" s="7" customFormat="1" ht="18" customHeight="1" x14ac:dyDescent="0.2">
      <c r="B10" s="15" t="s">
        <v>8</v>
      </c>
      <c r="C10" s="14">
        <f>C9/'Revenue &amp; Gross Profit'!C24</f>
        <v>0.27655188122979862</v>
      </c>
      <c r="D10" s="63">
        <f>D9/'Revenue &amp; Gross Profit'!D24</f>
        <v>0.28302576391283712</v>
      </c>
      <c r="E10" s="63">
        <f>E9/'Revenue &amp; Gross Profit'!E24</f>
        <v>0.30774709091786978</v>
      </c>
      <c r="F10" s="63">
        <f>F9/'Revenue &amp; Gross Profit'!F24</f>
        <v>0.26989083734943337</v>
      </c>
      <c r="G10" s="31">
        <f>G9/'Revenue &amp; Gross Profit'!G24</f>
        <v>0.28415281175038698</v>
      </c>
      <c r="H10" s="63">
        <f>H9/'Revenue &amp; Gross Profit'!H24</f>
        <v>0.30743078395214285</v>
      </c>
      <c r="I10" s="63">
        <f>I9/'Revenue &amp; Gross Profit'!I24</f>
        <v>0.32483093585186512</v>
      </c>
      <c r="J10" s="63">
        <f>J9/'Revenue &amp; Gross Profit'!J24</f>
        <v>0.32517649027292445</v>
      </c>
      <c r="K10" s="63">
        <f>K9/'Revenue &amp; Gross Profit'!K24</f>
        <v>0.3549829032674105</v>
      </c>
      <c r="L10" s="31">
        <f>L9/'Revenue &amp; Gross Profit'!L24</f>
        <v>0.32817569412763209</v>
      </c>
      <c r="M10" s="63">
        <f>M9/'Revenue &amp; Gross Profit'!M24</f>
        <v>0.36162154758605752</v>
      </c>
    </row>
    <row r="11" spans="1:13" s="7" customFormat="1" ht="18" customHeight="1" x14ac:dyDescent="0.2">
      <c r="B11" s="3"/>
      <c r="C11" s="3"/>
      <c r="G11" s="32"/>
      <c r="L11" s="32"/>
    </row>
    <row r="12" spans="1:13" ht="18" customHeight="1" x14ac:dyDescent="0.2">
      <c r="A12" s="3"/>
      <c r="B12" s="23" t="s">
        <v>2</v>
      </c>
      <c r="C12" s="53">
        <v>40.329000000000001</v>
      </c>
      <c r="D12" s="62">
        <v>27.047999999999998</v>
      </c>
      <c r="E12" s="62">
        <v>46.179000000000002</v>
      </c>
      <c r="F12" s="62">
        <v>52.228000000000002</v>
      </c>
      <c r="G12" s="54">
        <f>SUM(C12:F12)</f>
        <v>165.78399999999999</v>
      </c>
      <c r="H12" s="62">
        <v>54.779000000000003</v>
      </c>
      <c r="I12" s="62">
        <v>35.94</v>
      </c>
      <c r="J12" s="62">
        <v>32.625999999999998</v>
      </c>
      <c r="K12" s="62">
        <v>41.932000000000002</v>
      </c>
      <c r="L12" s="54">
        <f>SUM(H12:K12)</f>
        <v>165.27699999999999</v>
      </c>
      <c r="M12" s="62">
        <v>39.177999999999997</v>
      </c>
    </row>
    <row r="13" spans="1:13" s="7" customFormat="1" ht="18" customHeight="1" x14ac:dyDescent="0.2">
      <c r="B13" s="15" t="s">
        <v>8</v>
      </c>
      <c r="C13" s="14">
        <f>C12/'Revenue &amp; Gross Profit'!C25</f>
        <v>0.23749904303120603</v>
      </c>
      <c r="D13" s="14">
        <f>D12/'Revenue &amp; Gross Profit'!D25</f>
        <v>0.18417791335848233</v>
      </c>
      <c r="E13" s="14">
        <f>E12/'Revenue &amp; Gross Profit'!E25</f>
        <v>0.2775730763913517</v>
      </c>
      <c r="F13" s="14">
        <f>F12/'Revenue &amp; Gross Profit'!F25</f>
        <v>0.29087466235972265</v>
      </c>
      <c r="G13" s="31">
        <f>G12/'Revenue &amp; Gross Profit'!G25</f>
        <v>0.25020714260919696</v>
      </c>
      <c r="H13" s="14">
        <f>H12/'Revenue &amp; Gross Profit'!H25</f>
        <v>0.30806910591966891</v>
      </c>
      <c r="I13" s="14">
        <f>I12/'Revenue &amp; Gross Profit'!I25</f>
        <v>0.23929211081741489</v>
      </c>
      <c r="J13" s="14">
        <f>J12/'Revenue &amp; Gross Profit'!J25</f>
        <v>0.2191238003129764</v>
      </c>
      <c r="K13" s="14">
        <f>K12/'Revenue &amp; Gross Profit'!K25</f>
        <v>0.2625212861865171</v>
      </c>
      <c r="L13" s="31">
        <f>L12/'Revenue &amp; Gross Profit'!L25</f>
        <v>0.25961314928027041</v>
      </c>
      <c r="M13" s="14">
        <f>M12/'Revenue &amp; Gross Profit'!M25</f>
        <v>0.23967063487208345</v>
      </c>
    </row>
    <row r="14" spans="1:13" s="7" customFormat="1" ht="18" customHeight="1" x14ac:dyDescent="0.2">
      <c r="B14" s="3"/>
      <c r="C14" s="3"/>
      <c r="G14" s="32"/>
      <c r="L14" s="32"/>
    </row>
    <row r="15" spans="1:13" ht="18" customHeight="1" x14ac:dyDescent="0.2">
      <c r="B15" s="3" t="s">
        <v>21</v>
      </c>
      <c r="C15" s="53">
        <f>SUM(C9,C12)</f>
        <v>136.24299999999999</v>
      </c>
      <c r="D15" s="53">
        <f>SUM(D9,D12)</f>
        <v>123.071</v>
      </c>
      <c r="E15" s="53">
        <f>SUM(E9,E12)</f>
        <v>148.15899999999999</v>
      </c>
      <c r="F15" s="53">
        <f>SUM(F9,F12)</f>
        <v>143.06299999999999</v>
      </c>
      <c r="G15" s="54">
        <f>SUM(C15:F15)</f>
        <v>550.53599999999994</v>
      </c>
      <c r="H15" s="53">
        <f>SUM(H9,H12)</f>
        <v>151.80600000000001</v>
      </c>
      <c r="I15" s="53">
        <f>SUM(I9,I12)</f>
        <v>137.19499999999999</v>
      </c>
      <c r="J15" s="53">
        <f>SUM(J9,J12)</f>
        <v>133.685</v>
      </c>
      <c r="K15" s="53">
        <f>SUM(K9,K12)</f>
        <v>154.78</v>
      </c>
      <c r="L15" s="54">
        <f>SUM(H15:K15)</f>
        <v>577.46600000000001</v>
      </c>
      <c r="M15" s="53">
        <f>SUM(M9,M12)</f>
        <v>152.708</v>
      </c>
    </row>
    <row r="16" spans="1:13" s="7" customFormat="1" ht="18" customHeight="1" x14ac:dyDescent="0.2">
      <c r="B16" s="15" t="s">
        <v>8</v>
      </c>
      <c r="C16" s="14">
        <f>C15/('Revenue &amp; Gross Profit'!C24+'Revenue &amp; Gross Profit'!C25)</f>
        <v>0.26371586518733009</v>
      </c>
      <c r="D16" s="14">
        <f>D15/('Revenue &amp; Gross Profit'!D24+'Revenue &amp; Gross Profit'!D25)</f>
        <v>0.25316427053613116</v>
      </c>
      <c r="E16" s="14">
        <f>E15/('Revenue &amp; Gross Profit'!E24+'Revenue &amp; Gross Profit'!E25)</f>
        <v>0.2976616446640134</v>
      </c>
      <c r="F16" s="14">
        <f>F15/('Revenue &amp; Gross Profit'!F24+'Revenue &amp; Gross Profit'!F25)</f>
        <v>0.277191024515759</v>
      </c>
      <c r="G16" s="31">
        <f>G15/('Revenue &amp; Gross Profit'!G24+'Revenue &amp; Gross Profit'!G25)</f>
        <v>0.27299951056694394</v>
      </c>
      <c r="H16" s="14">
        <f>H15/('Revenue &amp; Gross Profit'!H24+'Revenue &amp; Gross Profit'!H25)</f>
        <v>0.30766081634307491</v>
      </c>
      <c r="I16" s="14">
        <f>I15/('Revenue &amp; Gross Profit'!I24+'Revenue &amp; Gross Profit'!I25)</f>
        <v>0.29701737788179056</v>
      </c>
      <c r="J16" s="14">
        <f>J15/('Revenue &amp; Gross Profit'!J24+'Revenue &amp; Gross Profit'!J25)</f>
        <v>0.29082503943003213</v>
      </c>
      <c r="K16" s="14">
        <f>K15/('Revenue &amp; Gross Profit'!K24+'Revenue &amp; Gross Profit'!K25)</f>
        <v>0.32406176393614239</v>
      </c>
      <c r="L16" s="31">
        <f>L15/('Revenue &amp; Gross Profit'!L24+'Revenue &amp; Gross Profit'!L25)</f>
        <v>0.30511315212859996</v>
      </c>
      <c r="M16" s="14">
        <f>M15/('Revenue &amp; Gross Profit'!M24+'Revenue &amp; Gross Profit'!M25)</f>
        <v>0.31986560902195793</v>
      </c>
    </row>
    <row r="17" spans="1:13" ht="18" customHeight="1" x14ac:dyDescent="0.2">
      <c r="B17" s="3"/>
      <c r="C17" s="3"/>
      <c r="G17" s="32"/>
      <c r="L17" s="32"/>
    </row>
    <row r="18" spans="1:13" ht="18" customHeight="1" x14ac:dyDescent="0.2">
      <c r="B18" s="3" t="s">
        <v>27</v>
      </c>
      <c r="C18" s="62">
        <v>-42.201999999999998</v>
      </c>
      <c r="D18" s="62">
        <v>-44.292999999999999</v>
      </c>
      <c r="E18" s="62">
        <v>-38.061999999999998</v>
      </c>
      <c r="F18" s="62">
        <v>-27.946000000000002</v>
      </c>
      <c r="G18" s="54">
        <f>SUM(C18:F18)</f>
        <v>-152.50300000000001</v>
      </c>
      <c r="H18" s="62">
        <v>-32.116999999999997</v>
      </c>
      <c r="I18" s="62">
        <v>-34.902000000000001</v>
      </c>
      <c r="J18" s="62">
        <v>-26.35</v>
      </c>
      <c r="K18" s="62">
        <v>-22.803999999999998</v>
      </c>
      <c r="L18" s="54">
        <f>SUM(H18:K18)</f>
        <v>-116.173</v>
      </c>
      <c r="M18" s="62">
        <v>-22.331</v>
      </c>
    </row>
    <row r="19" spans="1:13" ht="18" customHeight="1" x14ac:dyDescent="0.2">
      <c r="B19" s="23" t="s">
        <v>25</v>
      </c>
      <c r="C19" s="62">
        <v>-0.71</v>
      </c>
      <c r="D19" s="62">
        <v>-4.1210000000000004</v>
      </c>
      <c r="E19" s="62">
        <v>-7.3120000000000003</v>
      </c>
      <c r="F19" s="62">
        <v>-0.67700000000000005</v>
      </c>
      <c r="G19" s="54">
        <f>SUM(C19:F19)</f>
        <v>-12.82</v>
      </c>
      <c r="H19" s="62"/>
      <c r="I19" s="62"/>
      <c r="J19" s="62"/>
      <c r="K19" s="62"/>
      <c r="L19" s="54"/>
      <c r="M19" s="62"/>
    </row>
    <row r="20" spans="1:13" ht="18" customHeight="1" x14ac:dyDescent="0.2">
      <c r="B20" s="3"/>
      <c r="C20" s="3"/>
      <c r="G20" s="32"/>
      <c r="L20" s="32"/>
    </row>
    <row r="21" spans="1:13" ht="18" customHeight="1" x14ac:dyDescent="0.2">
      <c r="B21" s="3" t="s">
        <v>19</v>
      </c>
      <c r="C21" s="53">
        <f t="shared" ref="C21:E21" si="0">C15+C18+C19</f>
        <v>93.331000000000003</v>
      </c>
      <c r="D21" s="53">
        <f t="shared" si="0"/>
        <v>74.656999999999996</v>
      </c>
      <c r="E21" s="53">
        <f t="shared" si="0"/>
        <v>102.785</v>
      </c>
      <c r="F21" s="53">
        <f t="shared" ref="F21:H21" si="1">F15+F18+F19</f>
        <v>114.43999999999998</v>
      </c>
      <c r="G21" s="54">
        <f>SUM(C21:F21)</f>
        <v>385.21300000000002</v>
      </c>
      <c r="H21" s="53">
        <f t="shared" si="1"/>
        <v>119.68900000000002</v>
      </c>
      <c r="I21" s="53">
        <f t="shared" ref="I21:J21" si="2">I15+I18+I19</f>
        <v>102.29299999999999</v>
      </c>
      <c r="J21" s="53">
        <f t="shared" si="2"/>
        <v>107.33500000000001</v>
      </c>
      <c r="K21" s="53">
        <f t="shared" ref="K21" si="3">K15+K18+K19</f>
        <v>131.976</v>
      </c>
      <c r="L21" s="54">
        <f>SUM(H21:K21)</f>
        <v>461.29300000000001</v>
      </c>
      <c r="M21" s="53">
        <f t="shared" ref="M21" si="4">M15+M18+M19</f>
        <v>130.37700000000001</v>
      </c>
    </row>
    <row r="22" spans="1:13" s="7" customFormat="1" ht="18" customHeight="1" x14ac:dyDescent="0.2">
      <c r="B22" s="15" t="s">
        <v>8</v>
      </c>
      <c r="C22" s="14">
        <f>C21/'Revenue &amp; Gross Profit'!C27</f>
        <v>0.17904575180952637</v>
      </c>
      <c r="D22" s="63">
        <f>D21/'Revenue &amp; Gross Profit'!D27</f>
        <v>0.15244055579944665</v>
      </c>
      <c r="E22" s="63">
        <f>E21/'Revenue &amp; Gross Profit'!E27</f>
        <v>0.20579101955500209</v>
      </c>
      <c r="F22" s="63">
        <f>F21/'Revenue &amp; Gross Profit'!F27</f>
        <v>0.22173095068792006</v>
      </c>
      <c r="G22" s="31">
        <f>G21/'Revenue &amp; Gross Profit'!G27</f>
        <v>0.1900786441119551</v>
      </c>
      <c r="H22" s="63">
        <f>H21/'Revenue &amp; Gross Profit'!H27</f>
        <v>0.24257022414981158</v>
      </c>
      <c r="I22" s="63">
        <f>I21/'Revenue &amp; Gross Profit'!I27</f>
        <v>0.2214570402395277</v>
      </c>
      <c r="J22" s="63">
        <f>J21/'Revenue &amp; Gross Profit'!J27</f>
        <v>0.23350193071191608</v>
      </c>
      <c r="K22" s="63">
        <f>K21/'Revenue &amp; Gross Profit'!K27</f>
        <v>0.27631719445171421</v>
      </c>
      <c r="L22" s="31">
        <f>L21/'Revenue &amp; Gross Profit'!L27</f>
        <v>0.24373133878853173</v>
      </c>
      <c r="M22" s="63">
        <f>M21/'Revenue &amp; Gross Profit'!M27</f>
        <v>0.27309059451669732</v>
      </c>
    </row>
    <row r="23" spans="1:13" s="7" customFormat="1" ht="18" customHeight="1" x14ac:dyDescent="0.2">
      <c r="B23" s="15"/>
      <c r="C23" s="14"/>
      <c r="G23" s="31"/>
      <c r="L23" s="31"/>
    </row>
    <row r="24" spans="1:13" s="7" customFormat="1" ht="18" customHeight="1" x14ac:dyDescent="0.2">
      <c r="B24" s="15"/>
      <c r="C24" s="14"/>
      <c r="G24" s="31"/>
      <c r="L24" s="31"/>
    </row>
    <row r="25" spans="1:13" s="20" customFormat="1" ht="15.75" x14ac:dyDescent="0.25">
      <c r="B25" s="43" t="s">
        <v>11</v>
      </c>
      <c r="C25" s="28"/>
      <c r="G25" s="33"/>
      <c r="L25" s="33"/>
    </row>
    <row r="26" spans="1:13" ht="18" customHeight="1" x14ac:dyDescent="0.2">
      <c r="B26" s="24" t="s">
        <v>3</v>
      </c>
      <c r="C26" s="53">
        <v>11.907999999999999</v>
      </c>
      <c r="D26" s="62">
        <v>11.522</v>
      </c>
      <c r="E26" s="62">
        <v>10.292</v>
      </c>
      <c r="F26" s="62">
        <v>12.145</v>
      </c>
      <c r="G26" s="54">
        <f t="shared" ref="G26:G31" si="5">SUM(C26:F26)</f>
        <v>45.867000000000004</v>
      </c>
      <c r="H26" s="62">
        <v>11.680999999999999</v>
      </c>
      <c r="I26" s="62">
        <v>11.731</v>
      </c>
      <c r="J26" s="62">
        <v>11.191000000000001</v>
      </c>
      <c r="K26" s="62">
        <v>10.923</v>
      </c>
      <c r="L26" s="54">
        <f t="shared" ref="L26:L31" si="6">SUM(H26:K26)</f>
        <v>45.526000000000003</v>
      </c>
      <c r="M26" s="62">
        <v>9.875</v>
      </c>
    </row>
    <row r="27" spans="1:13" ht="18" customHeight="1" x14ac:dyDescent="0.2">
      <c r="B27" s="24" t="s">
        <v>2</v>
      </c>
      <c r="C27" s="72">
        <v>8.7579999999999991</v>
      </c>
      <c r="D27" s="72">
        <v>8.9550000000000001</v>
      </c>
      <c r="E27" s="72">
        <v>9.0079999999999991</v>
      </c>
      <c r="F27" s="72">
        <v>9.1039999999999992</v>
      </c>
      <c r="G27" s="73">
        <f t="shared" si="5"/>
        <v>35.825000000000003</v>
      </c>
      <c r="H27" s="72">
        <v>9.2690000000000001</v>
      </c>
      <c r="I27" s="72">
        <v>9.1389999999999993</v>
      </c>
      <c r="J27" s="72">
        <v>9.2420000000000009</v>
      </c>
      <c r="K27" s="72">
        <v>9.3800000000000008</v>
      </c>
      <c r="L27" s="73">
        <f t="shared" si="6"/>
        <v>37.03</v>
      </c>
      <c r="M27" s="72">
        <v>8.7360000000000007</v>
      </c>
    </row>
    <row r="28" spans="1:13" ht="18" customHeight="1" x14ac:dyDescent="0.2">
      <c r="B28" s="15" t="s">
        <v>10</v>
      </c>
      <c r="C28" s="61">
        <f t="shared" ref="C28:F28" si="7">SUM(C26:C27)</f>
        <v>20.665999999999997</v>
      </c>
      <c r="D28" s="61">
        <f t="shared" si="7"/>
        <v>20.477</v>
      </c>
      <c r="E28" s="61">
        <f t="shared" si="7"/>
        <v>19.299999999999997</v>
      </c>
      <c r="F28" s="61">
        <f t="shared" si="7"/>
        <v>21.248999999999999</v>
      </c>
      <c r="G28" s="34">
        <f t="shared" si="5"/>
        <v>81.691999999999993</v>
      </c>
      <c r="H28" s="61">
        <f t="shared" ref="H28:I28" si="8">SUM(H26:H27)</f>
        <v>20.95</v>
      </c>
      <c r="I28" s="61">
        <f t="shared" si="8"/>
        <v>20.869999999999997</v>
      </c>
      <c r="J28" s="61">
        <f t="shared" ref="J28:K28" si="9">SUM(J26:J27)</f>
        <v>20.433</v>
      </c>
      <c r="K28" s="61">
        <f t="shared" si="9"/>
        <v>20.303000000000001</v>
      </c>
      <c r="L28" s="34">
        <f t="shared" si="6"/>
        <v>82.555999999999997</v>
      </c>
      <c r="M28" s="61">
        <f t="shared" ref="M28" si="10">SUM(M26:M27)</f>
        <v>18.611000000000001</v>
      </c>
    </row>
    <row r="29" spans="1:13" ht="18" customHeight="1" x14ac:dyDescent="0.2">
      <c r="B29" s="24" t="s">
        <v>5</v>
      </c>
      <c r="C29" s="61">
        <v>8.093</v>
      </c>
      <c r="D29" s="61">
        <v>7.9589999999999996</v>
      </c>
      <c r="E29" s="61">
        <v>8.1709999999999994</v>
      </c>
      <c r="F29" s="61">
        <v>8.0540000000000003</v>
      </c>
      <c r="G29" s="34">
        <f t="shared" si="5"/>
        <v>32.277000000000001</v>
      </c>
      <c r="H29" s="61">
        <v>7.3739999999999997</v>
      </c>
      <c r="I29" s="61">
        <v>7.8929999999999998</v>
      </c>
      <c r="J29" s="61">
        <v>6.9850000000000003</v>
      </c>
      <c r="K29" s="61">
        <v>6.7690000000000001</v>
      </c>
      <c r="L29" s="34">
        <f t="shared" si="6"/>
        <v>29.021000000000001</v>
      </c>
      <c r="M29" s="61">
        <v>7.03</v>
      </c>
    </row>
    <row r="30" spans="1:13" ht="18" customHeight="1" x14ac:dyDescent="0.2">
      <c r="B30" s="24" t="s">
        <v>25</v>
      </c>
      <c r="C30" s="61">
        <v>9.0999999999999998E-2</v>
      </c>
      <c r="D30" s="61">
        <v>4.7E-2</v>
      </c>
      <c r="E30" s="61">
        <v>1.093</v>
      </c>
      <c r="F30" s="61">
        <v>-0.71499999999999997</v>
      </c>
      <c r="G30" s="34">
        <f t="shared" si="5"/>
        <v>0.5159999999999999</v>
      </c>
      <c r="H30" s="61">
        <v>0</v>
      </c>
      <c r="I30" s="61">
        <v>0</v>
      </c>
      <c r="J30" s="61">
        <v>0</v>
      </c>
      <c r="K30" s="61">
        <v>0</v>
      </c>
      <c r="L30" s="34">
        <f t="shared" si="6"/>
        <v>0</v>
      </c>
      <c r="M30" s="61">
        <v>0</v>
      </c>
    </row>
    <row r="31" spans="1:13" ht="18" customHeight="1" thickBot="1" x14ac:dyDescent="0.25">
      <c r="B31" s="15" t="s">
        <v>6</v>
      </c>
      <c r="C31" s="74">
        <f t="shared" ref="C31:H31" si="11">SUM(C28:C30)</f>
        <v>28.849999999999998</v>
      </c>
      <c r="D31" s="74">
        <f t="shared" si="11"/>
        <v>28.483000000000001</v>
      </c>
      <c r="E31" s="74">
        <f t="shared" si="11"/>
        <v>28.563999999999997</v>
      </c>
      <c r="F31" s="74">
        <f t="shared" si="11"/>
        <v>28.587999999999997</v>
      </c>
      <c r="G31" s="55">
        <f t="shared" si="5"/>
        <v>114.48499999999999</v>
      </c>
      <c r="H31" s="74">
        <f t="shared" si="11"/>
        <v>28.323999999999998</v>
      </c>
      <c r="I31" s="74">
        <f t="shared" ref="I31:J31" si="12">SUM(I28:I30)</f>
        <v>28.762999999999998</v>
      </c>
      <c r="J31" s="74">
        <f t="shared" si="12"/>
        <v>27.417999999999999</v>
      </c>
      <c r="K31" s="74">
        <f t="shared" ref="K31" si="13">SUM(K28:K30)</f>
        <v>27.072000000000003</v>
      </c>
      <c r="L31" s="55">
        <f t="shared" si="6"/>
        <v>111.577</v>
      </c>
      <c r="M31" s="74">
        <f t="shared" ref="M31" si="14">SUM(M28:M30)</f>
        <v>25.641000000000002</v>
      </c>
    </row>
    <row r="32" spans="1:13" s="20" customFormat="1" ht="16.5" thickTop="1" x14ac:dyDescent="0.25">
      <c r="A32" s="19"/>
      <c r="B32" s="18"/>
      <c r="C32" s="18"/>
      <c r="G32" s="33"/>
      <c r="L32" s="33"/>
    </row>
    <row r="33" spans="1:13" s="20" customFormat="1" ht="15.75" x14ac:dyDescent="0.25">
      <c r="A33" s="19"/>
      <c r="B33" s="18"/>
      <c r="C33" s="18"/>
      <c r="G33" s="33"/>
      <c r="L33" s="33"/>
    </row>
    <row r="34" spans="1:13" s="7" customFormat="1" ht="17.45" customHeight="1" x14ac:dyDescent="0.25">
      <c r="A34" s="3"/>
      <c r="B34" s="45" t="s">
        <v>48</v>
      </c>
      <c r="C34" s="2"/>
      <c r="G34" s="29"/>
      <c r="L34" s="29"/>
    </row>
    <row r="35" spans="1:13" ht="18" customHeight="1" x14ac:dyDescent="0.2">
      <c r="B35" s="24" t="s">
        <v>3</v>
      </c>
      <c r="C35" s="53">
        <v>107.822</v>
      </c>
      <c r="D35" s="62">
        <v>107.544</v>
      </c>
      <c r="E35" s="62">
        <v>112.274</v>
      </c>
      <c r="F35" s="62">
        <v>102.98</v>
      </c>
      <c r="G35" s="54">
        <f>SUM(C35:F35)</f>
        <v>430.62</v>
      </c>
      <c r="H35" s="62">
        <v>108.708</v>
      </c>
      <c r="I35" s="62">
        <v>112.986</v>
      </c>
      <c r="J35" s="62">
        <f>'Adj Segment Data'!J9+'Adj Segment Data'!J26</f>
        <v>112.25</v>
      </c>
      <c r="K35" s="62">
        <f>'Adj Segment Data'!K9+'Adj Segment Data'!K26</f>
        <v>123.771</v>
      </c>
      <c r="L35" s="54">
        <f>SUM(H35:K35)</f>
        <v>457.71500000000003</v>
      </c>
      <c r="M35" s="62">
        <f>'Adj Segment Data'!M9+'Adj Segment Data'!M26</f>
        <v>123.405</v>
      </c>
    </row>
    <row r="36" spans="1:13" s="7" customFormat="1" ht="18" customHeight="1" x14ac:dyDescent="0.2">
      <c r="B36" s="15" t="s">
        <v>7</v>
      </c>
      <c r="C36" s="14">
        <f>C35/'Revenue &amp; Gross Profit'!C24</f>
        <v>0.31088659567903904</v>
      </c>
      <c r="D36" s="63">
        <f>D35/'Revenue &amp; Gross Profit'!D24</f>
        <v>0.31698366801955946</v>
      </c>
      <c r="E36" s="63">
        <f>E35/'Revenue &amp; Gross Profit'!E24</f>
        <v>0.33881150113466274</v>
      </c>
      <c r="F36" s="63">
        <f>F35/'Revenue &amp; Gross Profit'!F24</f>
        <v>0.30597631342813508</v>
      </c>
      <c r="G36" s="31">
        <f>G35/'Revenue &amp; Gross Profit'!G24</f>
        <v>0.31802793434719412</v>
      </c>
      <c r="H36" s="63">
        <f>H35/'Revenue &amp; Gross Profit'!H24</f>
        <v>0.34444212087222675</v>
      </c>
      <c r="I36" s="63">
        <f>I35/'Revenue &amp; Gross Profit'!I24</f>
        <v>0.36246455106571368</v>
      </c>
      <c r="J36" s="63">
        <f>J35/'Revenue &amp; Gross Profit'!J24</f>
        <v>0.36118565425282034</v>
      </c>
      <c r="K36" s="63">
        <f>K35/'Revenue &amp; Gross Profit'!K24</f>
        <v>0.38934308911376958</v>
      </c>
      <c r="L36" s="31">
        <f>L35/'Revenue &amp; Gross Profit'!L24</f>
        <v>0.36442248055534993</v>
      </c>
      <c r="M36" s="63">
        <f>M35/'Revenue &amp; Gross Profit'!M24</f>
        <v>0.39307590134640558</v>
      </c>
    </row>
    <row r="37" spans="1:13" s="7" customFormat="1" ht="18" customHeight="1" x14ac:dyDescent="0.2">
      <c r="B37" s="3"/>
      <c r="C37" s="3"/>
      <c r="D37" s="3"/>
      <c r="E37" s="3"/>
      <c r="F37" s="3"/>
      <c r="G37" s="32"/>
      <c r="H37" s="3"/>
      <c r="I37" s="3"/>
      <c r="J37" s="3"/>
      <c r="K37" s="3"/>
      <c r="L37" s="32"/>
      <c r="M37" s="3"/>
    </row>
    <row r="38" spans="1:13" ht="18" customHeight="1" x14ac:dyDescent="0.2">
      <c r="A38" s="3"/>
      <c r="B38" s="23" t="s">
        <v>2</v>
      </c>
      <c r="C38" s="53">
        <v>49.087000000000003</v>
      </c>
      <c r="D38" s="62">
        <v>36.003</v>
      </c>
      <c r="E38" s="62">
        <v>55.189</v>
      </c>
      <c r="F38" s="62">
        <v>61.331000000000003</v>
      </c>
      <c r="G38" s="54">
        <f>SUM(C38:F38)</f>
        <v>201.61</v>
      </c>
      <c r="H38" s="62">
        <v>64.048000000000002</v>
      </c>
      <c r="I38" s="62">
        <v>45.079000000000001</v>
      </c>
      <c r="J38" s="62">
        <f>'Adj Segment Data'!J12+'Adj Segment Data'!J27</f>
        <v>41.867999999999995</v>
      </c>
      <c r="K38" s="62">
        <f>'Adj Segment Data'!K12+'Adj Segment Data'!K27</f>
        <v>51.312000000000005</v>
      </c>
      <c r="L38" s="54">
        <f>SUM(H38:K38)</f>
        <v>202.30700000000002</v>
      </c>
      <c r="M38" s="62">
        <f>'Adj Segment Data'!M12+'Adj Segment Data'!M27</f>
        <v>47.914000000000001</v>
      </c>
    </row>
    <row r="39" spans="1:13" s="7" customFormat="1" ht="18" customHeight="1" x14ac:dyDescent="0.2">
      <c r="B39" s="15" t="s">
        <v>7</v>
      </c>
      <c r="C39" s="14">
        <f>C38/'Revenue &amp; Gross Profit'!C25</f>
        <v>0.28907524424788145</v>
      </c>
      <c r="D39" s="63">
        <f>D38/'Revenue &amp; Gross Profit'!D25</f>
        <v>0.24515518391916</v>
      </c>
      <c r="E39" s="63">
        <f>E38/'Revenue &amp; Gross Profit'!E25</f>
        <v>0.33173045135153006</v>
      </c>
      <c r="F39" s="63">
        <f>F38/'Revenue &amp; Gross Profit'!F25</f>
        <v>0.34157222021107742</v>
      </c>
      <c r="G39" s="31">
        <f>G38/'Revenue &amp; Gross Profit'!G25</f>
        <v>0.30427702324374012</v>
      </c>
      <c r="H39" s="63">
        <f>H38/'Revenue &amp; Gross Profit'!H25</f>
        <v>0.36019660994072461</v>
      </c>
      <c r="I39" s="63">
        <f>I38/'Revenue &amp; Gross Profit'!I25</f>
        <v>0.30014048590813153</v>
      </c>
      <c r="J39" s="63">
        <f>J38/'Revenue &amp; Gross Profit'!J25</f>
        <v>0.28119522072897984</v>
      </c>
      <c r="K39" s="63">
        <f>K38/'Revenue &amp; Gross Profit'!K25</f>
        <v>0.3212461184012822</v>
      </c>
      <c r="L39" s="31">
        <f>L38/'Revenue &amp; Gross Profit'!L25</f>
        <v>0.31777898553001133</v>
      </c>
      <c r="M39" s="63">
        <f>M38/'Revenue &amp; Gross Profit'!M25</f>
        <v>0.29311294091737733</v>
      </c>
    </row>
    <row r="40" spans="1:13" s="7" customFormat="1" ht="18" customHeight="1" x14ac:dyDescent="0.2">
      <c r="B40" s="3"/>
      <c r="C40" s="3"/>
      <c r="D40" s="3"/>
      <c r="E40" s="3"/>
      <c r="F40" s="3"/>
      <c r="G40" s="32"/>
      <c r="H40" s="3"/>
      <c r="I40" s="3"/>
      <c r="J40" s="3"/>
      <c r="K40" s="3"/>
      <c r="L40" s="32"/>
      <c r="M40" s="3"/>
    </row>
    <row r="41" spans="1:13" ht="18" customHeight="1" x14ac:dyDescent="0.2">
      <c r="B41" s="3" t="s">
        <v>18</v>
      </c>
      <c r="C41" s="53">
        <f>SUM(C35,C38)</f>
        <v>156.90899999999999</v>
      </c>
      <c r="D41" s="53">
        <f>SUM(D35,D38)</f>
        <v>143.547</v>
      </c>
      <c r="E41" s="53">
        <f>SUM(E35,E38)</f>
        <v>167.46299999999999</v>
      </c>
      <c r="F41" s="53">
        <f>SUM(F35,F38)</f>
        <v>164.31100000000001</v>
      </c>
      <c r="G41" s="54">
        <f>SUM(C41:F41)</f>
        <v>632.23</v>
      </c>
      <c r="H41" s="53">
        <f>SUM(H35,H38)</f>
        <v>172.756</v>
      </c>
      <c r="I41" s="53">
        <f>SUM(I35,I38)</f>
        <v>158.065</v>
      </c>
      <c r="J41" s="53">
        <f>SUM(J35,J38)</f>
        <v>154.11799999999999</v>
      </c>
      <c r="K41" s="53">
        <f>SUM(K35,K38)</f>
        <v>175.083</v>
      </c>
      <c r="L41" s="54">
        <f>SUM(H41:K41)</f>
        <v>660.02200000000005</v>
      </c>
      <c r="M41" s="53">
        <f>SUM(M35,M38)</f>
        <v>171.31900000000002</v>
      </c>
    </row>
    <row r="42" spans="1:13" s="7" customFormat="1" ht="18" customHeight="1" x14ac:dyDescent="0.2">
      <c r="B42" s="15" t="s">
        <v>7</v>
      </c>
      <c r="C42" s="14">
        <f>C41/('Revenue &amp; Gross Profit'!C24+'Revenue &amp; Gross Profit'!C25)</f>
        <v>0.30371756854061333</v>
      </c>
      <c r="D42" s="14">
        <f>D41/('Revenue &amp; Gross Profit'!D24+'Revenue &amp; Gross Profit'!D25)</f>
        <v>0.29528460435561604</v>
      </c>
      <c r="E42" s="14">
        <f>E41/('Revenue &amp; Gross Profit'!E24+'Revenue &amp; Gross Profit'!E25)</f>
        <v>0.33644471142738325</v>
      </c>
      <c r="F42" s="14">
        <f>F41/('Revenue &amp; Gross Profit'!F24+'Revenue &amp; Gross Profit'!F25)</f>
        <v>0.31835998426713324</v>
      </c>
      <c r="G42" s="31">
        <f>G41/('Revenue &amp; Gross Profit'!G24+'Revenue &amp; Gross Profit'!G25)</f>
        <v>0.31350988957259651</v>
      </c>
      <c r="H42" s="14">
        <f>H41/('Revenue &amp; Gross Profit'!H24+'Revenue &amp; Gross Profit'!H25)</f>
        <v>0.35011957358842366</v>
      </c>
      <c r="I42" s="14">
        <f>I41/('Revenue &amp; Gross Profit'!I24+'Revenue &amp; Gross Profit'!I25)</f>
        <v>0.34219943755155235</v>
      </c>
      <c r="J42" s="14">
        <f>J41/('Revenue &amp; Gross Profit'!J24+'Revenue &amp; Gross Profit'!J25)</f>
        <v>0.33527601022461523</v>
      </c>
      <c r="K42" s="14">
        <f>K41/('Revenue &amp; Gross Profit'!K24+'Revenue &amp; Gross Profit'!K25)</f>
        <v>0.3665700078513478</v>
      </c>
      <c r="L42" s="31">
        <f>L41/('Revenue &amp; Gross Profit'!L24+'Revenue &amp; Gross Profit'!L25)</f>
        <v>0.34873290010879049</v>
      </c>
      <c r="M42" s="14">
        <f>M41/('Revenue &amp; Gross Profit'!M24+'Revenue &amp; Gross Profit'!M25)</f>
        <v>0.35884862791754729</v>
      </c>
    </row>
    <row r="43" spans="1:13" s="7" customFormat="1" ht="18" customHeight="1" x14ac:dyDescent="0.2">
      <c r="A43" s="11"/>
      <c r="B43" s="46"/>
      <c r="C43" s="47"/>
      <c r="D43" s="64"/>
      <c r="E43" s="64"/>
      <c r="F43" s="64"/>
      <c r="G43" s="48"/>
      <c r="H43" s="64"/>
      <c r="I43" s="64"/>
      <c r="J43" s="64"/>
      <c r="K43" s="64"/>
      <c r="L43" s="48"/>
      <c r="M43" s="64"/>
    </row>
    <row r="44" spans="1:13" ht="18" customHeight="1" x14ac:dyDescent="0.2">
      <c r="B44" s="3" t="s">
        <v>20</v>
      </c>
      <c r="C44" s="53">
        <f>'Adj Segment Data'!C21+'Adj Segment Data'!C31</f>
        <v>122.181</v>
      </c>
      <c r="D44" s="53">
        <f>'Adj Segment Data'!D21+'Adj Segment Data'!D31</f>
        <v>103.14</v>
      </c>
      <c r="E44" s="53">
        <f>'Adj Segment Data'!E21+'Adj Segment Data'!E31</f>
        <v>131.34899999999999</v>
      </c>
      <c r="F44" s="53">
        <f>'Adj Segment Data'!F21+'Adj Segment Data'!F31</f>
        <v>143.02799999999999</v>
      </c>
      <c r="G44" s="54">
        <f>SUM(C44:F44)</f>
        <v>499.69799999999998</v>
      </c>
      <c r="H44" s="53">
        <f>'Adj Segment Data'!H21+'Adj Segment Data'!H31</f>
        <v>148.01300000000003</v>
      </c>
      <c r="I44" s="53">
        <f>'Adj Segment Data'!I21+'Adj Segment Data'!I31</f>
        <v>131.05599999999998</v>
      </c>
      <c r="J44" s="53">
        <f>'Adj Segment Data'!J21+'Adj Segment Data'!J31</f>
        <v>134.75300000000001</v>
      </c>
      <c r="K44" s="53">
        <f>'Adj Segment Data'!K21+'Adj Segment Data'!K31</f>
        <v>159.048</v>
      </c>
      <c r="L44" s="54">
        <f>SUM(H44:K44)</f>
        <v>572.87</v>
      </c>
      <c r="M44" s="53">
        <f>'Adj Segment Data'!M21+'Adj Segment Data'!M31</f>
        <v>156.018</v>
      </c>
    </row>
    <row r="45" spans="1:13" s="7" customFormat="1" ht="18" customHeight="1" x14ac:dyDescent="0.2">
      <c r="B45" s="15" t="s">
        <v>7</v>
      </c>
      <c r="C45" s="14">
        <f>C44/'Revenue &amp; Gross Profit'!C27</f>
        <v>0.23439145623468879</v>
      </c>
      <c r="D45" s="63">
        <f>D44/'Revenue &amp; Gross Profit'!D27</f>
        <v>0.2105993935619557</v>
      </c>
      <c r="E45" s="63">
        <f>E44/'Revenue &amp; Gross Profit'!E27</f>
        <v>0.26298044099362716</v>
      </c>
      <c r="F45" s="63">
        <f>F44/'Revenue &amp; Gross Profit'!F27</f>
        <v>0.27712106269653819</v>
      </c>
      <c r="G45" s="31">
        <f>G44/'Revenue &amp; Gross Profit'!G27</f>
        <v>0.24656986733432085</v>
      </c>
      <c r="H45" s="63">
        <f>H44/'Revenue &amp; Gross Profit'!H27</f>
        <v>0.29997365327712711</v>
      </c>
      <c r="I45" s="63">
        <f>I44/'Revenue &amp; Gross Profit'!I27</f>
        <v>0.28372688126882134</v>
      </c>
      <c r="J45" s="63">
        <f>J44/'Revenue &amp; Gross Profit'!J27</f>
        <v>0.293148420079404</v>
      </c>
      <c r="K45" s="63">
        <f>K44/'Revenue &amp; Gross Profit'!K27</f>
        <v>0.33299764459565562</v>
      </c>
      <c r="L45" s="31">
        <f>L44/'Revenue &amp; Gross Profit'!L27</f>
        <v>0.3026847839698113</v>
      </c>
      <c r="M45" s="63">
        <f>M44/'Revenue &amp; Gross Profit'!M27</f>
        <v>0.32679880941658479</v>
      </c>
    </row>
    <row r="46" spans="1:13" s="7" customFormat="1" ht="18" customHeight="1" x14ac:dyDescent="0.2">
      <c r="B46" s="15"/>
      <c r="C46" s="14"/>
      <c r="G46" s="31"/>
      <c r="L46" s="31"/>
    </row>
    <row r="47" spans="1:13" s="7" customFormat="1" ht="18" customHeight="1" x14ac:dyDescent="0.2">
      <c r="B47" s="15"/>
      <c r="C47" s="14"/>
      <c r="G47" s="31"/>
      <c r="L47" s="31"/>
    </row>
    <row r="48" spans="1:13" s="7" customFormat="1" ht="18" customHeight="1" x14ac:dyDescent="0.2">
      <c r="B48" s="15"/>
      <c r="C48" s="14"/>
      <c r="G48" s="31"/>
      <c r="L48" s="31"/>
    </row>
    <row r="49" spans="2:12" s="7" customFormat="1" ht="18" customHeight="1" x14ac:dyDescent="0.2">
      <c r="B49" s="15"/>
      <c r="C49" s="14"/>
      <c r="G49" s="31"/>
      <c r="L49" s="31"/>
    </row>
    <row r="50" spans="2:12" s="7" customFormat="1" ht="18" customHeight="1" x14ac:dyDescent="0.2">
      <c r="B50" s="15"/>
      <c r="C50" s="14"/>
      <c r="G50" s="31"/>
      <c r="L50" s="31"/>
    </row>
    <row r="51" spans="2:12" s="7" customFormat="1" ht="18" customHeight="1" x14ac:dyDescent="0.2">
      <c r="B51" s="15"/>
      <c r="C51" s="14"/>
      <c r="G51" s="31"/>
      <c r="L51" s="31"/>
    </row>
    <row r="52" spans="2:12" s="7" customFormat="1" ht="18" customHeight="1" x14ac:dyDescent="0.2">
      <c r="B52" s="15"/>
      <c r="C52" s="14"/>
      <c r="G52" s="31"/>
      <c r="L52" s="31"/>
    </row>
    <row r="53" spans="2:12" s="7" customFormat="1" ht="18" customHeight="1" x14ac:dyDescent="0.2">
      <c r="B53" s="15"/>
      <c r="C53" s="14"/>
      <c r="G53" s="31"/>
      <c r="L53" s="31"/>
    </row>
    <row r="54" spans="2:12" s="7" customFormat="1" ht="18" customHeight="1" x14ac:dyDescent="0.2">
      <c r="B54" s="15"/>
      <c r="C54" s="14"/>
      <c r="G54" s="31"/>
      <c r="L54" s="31"/>
    </row>
    <row r="55" spans="2:12" ht="18" customHeight="1" x14ac:dyDescent="0.2"/>
    <row r="56" spans="2:12" ht="18" customHeight="1" x14ac:dyDescent="0.2"/>
    <row r="57" spans="2:12" ht="18" customHeight="1" x14ac:dyDescent="0.2"/>
    <row r="58" spans="2:12" ht="18" customHeight="1" x14ac:dyDescent="0.2"/>
    <row r="59" spans="2:12" ht="42.75" customHeight="1" x14ac:dyDescent="0.2"/>
    <row r="60" spans="2:12" ht="9.75" customHeight="1" x14ac:dyDescent="0.2"/>
    <row r="61" spans="2:12" ht="18" customHeight="1" x14ac:dyDescent="0.2"/>
    <row r="62" spans="2:12" ht="18" customHeight="1" x14ac:dyDescent="0.2"/>
    <row r="63" spans="2:12" ht="18" customHeight="1" x14ac:dyDescent="0.2"/>
    <row r="64" spans="2:12"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106" spans="2:3" ht="18.75" x14ac:dyDescent="0.25">
      <c r="B106" s="8"/>
      <c r="C106" s="6"/>
    </row>
    <row r="107" spans="2:3" ht="18.75" x14ac:dyDescent="0.25">
      <c r="B107" s="8"/>
      <c r="C107" s="6"/>
    </row>
    <row r="108" spans="2:3" ht="18.75" x14ac:dyDescent="0.25">
      <c r="B108" s="8"/>
      <c r="C108" s="6"/>
    </row>
    <row r="109" spans="2:3" ht="18.75" x14ac:dyDescent="0.25">
      <c r="B109" s="8"/>
      <c r="C109" s="6"/>
    </row>
    <row r="110" spans="2:3" ht="18.75" x14ac:dyDescent="0.25">
      <c r="B110" s="8"/>
      <c r="C110" s="6"/>
    </row>
    <row r="111" spans="2:3" ht="18.75" x14ac:dyDescent="0.25">
      <c r="B111" s="8"/>
      <c r="C111" s="6"/>
    </row>
    <row r="112" spans="2:3" ht="18.75" x14ac:dyDescent="0.25">
      <c r="B112" s="8"/>
      <c r="C112" s="9"/>
    </row>
    <row r="113" spans="2:3" ht="18" x14ac:dyDescent="0.2">
      <c r="B113" s="8"/>
      <c r="C113" s="10"/>
    </row>
    <row r="114" spans="2:3" ht="18" x14ac:dyDescent="0.2">
      <c r="B114" s="8"/>
      <c r="C114" s="10"/>
    </row>
    <row r="115" spans="2:3" x14ac:dyDescent="0.2">
      <c r="B115" s="10"/>
      <c r="C115" s="10"/>
    </row>
    <row r="116" spans="2:3" x14ac:dyDescent="0.2">
      <c r="B116" s="10"/>
      <c r="C116" s="10"/>
    </row>
    <row r="117" spans="2:3" x14ac:dyDescent="0.2">
      <c r="B117" s="10"/>
      <c r="C117" s="10"/>
    </row>
    <row r="118" spans="2:3" x14ac:dyDescent="0.2">
      <c r="B118" s="10"/>
      <c r="C118" s="10"/>
    </row>
    <row r="119" spans="2:3" x14ac:dyDescent="0.2">
      <c r="B119" s="10"/>
      <c r="C119" s="10"/>
    </row>
    <row r="120" spans="2:3" x14ac:dyDescent="0.2">
      <c r="B120" s="10"/>
      <c r="C120" s="10"/>
    </row>
    <row r="121" spans="2:3" x14ac:dyDescent="0.2">
      <c r="B121" s="10"/>
      <c r="C121" s="10"/>
    </row>
  </sheetData>
  <phoneticPr fontId="30" type="noConversion"/>
  <printOptions horizontalCentered="1"/>
  <pageMargins left="0.5" right="0.5" top="0.75" bottom="0.75" header="0.3" footer="0.3"/>
  <pageSetup scale="64" orientation="landscape" r:id="rId1"/>
  <customProperties>
    <customPr name="SheetOptions"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5D931-7DED-4FBF-AB11-0B7C1BF51381}">
  <sheetPr>
    <tabColor theme="4" tint="0.79998168889431442"/>
    <pageSetUpPr fitToPage="1"/>
  </sheetPr>
  <dimension ref="A1:M33"/>
  <sheetViews>
    <sheetView showGridLines="0" view="pageBreakPreview" zoomScale="80" zoomScaleNormal="75" zoomScaleSheetLayoutView="80" workbookViewId="0">
      <selection activeCell="C24" sqref="C2:R24"/>
    </sheetView>
  </sheetViews>
  <sheetFormatPr defaultColWidth="8.85546875" defaultRowHeight="12.75" x14ac:dyDescent="0.2"/>
  <cols>
    <col min="1" max="1" width="2.7109375" customWidth="1"/>
    <col min="2" max="2" width="61" customWidth="1"/>
    <col min="3" max="10" width="12.7109375" customWidth="1"/>
    <col min="11" max="12" width="12.5703125" customWidth="1"/>
    <col min="13" max="13" width="12.7109375" customWidth="1"/>
  </cols>
  <sheetData>
    <row r="1" spans="1:13" ht="14.25" x14ac:dyDescent="0.2">
      <c r="A1" s="3"/>
      <c r="B1" s="4"/>
    </row>
    <row r="2" spans="1:13" ht="15" customHeight="1" x14ac:dyDescent="0.25">
      <c r="A2" s="5"/>
      <c r="B2" s="12" t="s">
        <v>0</v>
      </c>
    </row>
    <row r="3" spans="1:13" ht="15" customHeight="1" x14ac:dyDescent="0.25">
      <c r="A3" s="5"/>
      <c r="B3" s="12" t="s">
        <v>54</v>
      </c>
    </row>
    <row r="4" spans="1:13" ht="12.75" customHeight="1" x14ac:dyDescent="0.25">
      <c r="A4" s="5"/>
      <c r="B4" s="13" t="s">
        <v>13</v>
      </c>
    </row>
    <row r="5" spans="1:13" ht="27.75" customHeight="1" x14ac:dyDescent="0.25">
      <c r="B5" s="40"/>
      <c r="C5" s="27" t="s">
        <v>23</v>
      </c>
      <c r="D5" s="27" t="s">
        <v>24</v>
      </c>
      <c r="E5" s="27" t="s">
        <v>26</v>
      </c>
      <c r="F5" s="27" t="s">
        <v>28</v>
      </c>
      <c r="G5" s="41" t="s">
        <v>29</v>
      </c>
      <c r="H5" s="27" t="s">
        <v>31</v>
      </c>
      <c r="I5" s="27" t="s">
        <v>43</v>
      </c>
      <c r="J5" s="27" t="s">
        <v>45</v>
      </c>
      <c r="K5" s="27" t="s">
        <v>55</v>
      </c>
      <c r="L5" s="41" t="s">
        <v>56</v>
      </c>
      <c r="M5" s="27" t="s">
        <v>60</v>
      </c>
    </row>
    <row r="6" spans="1:13" s="7" customFormat="1" ht="17.45" customHeight="1" x14ac:dyDescent="0.2">
      <c r="A6" s="3"/>
      <c r="B6" s="44"/>
      <c r="C6" s="2"/>
      <c r="G6" s="29"/>
      <c r="L6" s="29"/>
    </row>
    <row r="7" spans="1:13" s="7" customFormat="1" ht="18" customHeight="1" x14ac:dyDescent="0.2">
      <c r="A7" s="3"/>
      <c r="B7" s="26" t="s">
        <v>49</v>
      </c>
      <c r="C7" s="22">
        <v>47.604999999999997</v>
      </c>
      <c r="D7" s="22">
        <v>-7.8540000000000001</v>
      </c>
      <c r="E7" s="22">
        <v>-43.880000000000024</v>
      </c>
      <c r="F7" s="22">
        <v>-48.198</v>
      </c>
      <c r="G7" s="35">
        <v>-52.327000000000027</v>
      </c>
      <c r="H7" s="22">
        <v>46.732999999999997</v>
      </c>
      <c r="I7" s="22">
        <v>39.272000000000006</v>
      </c>
      <c r="J7" s="22">
        <v>68.144000000000005</v>
      </c>
      <c r="K7" s="22">
        <v>38.376999999999995</v>
      </c>
      <c r="L7" s="35">
        <v>192.52599999999998</v>
      </c>
      <c r="M7" s="22">
        <v>80.474000000000004</v>
      </c>
    </row>
    <row r="8" spans="1:13" s="7" customFormat="1" ht="18" customHeight="1" x14ac:dyDescent="0.2">
      <c r="A8" s="3"/>
      <c r="B8" s="26" t="s">
        <v>15</v>
      </c>
      <c r="C8" s="22">
        <v>3.766</v>
      </c>
      <c r="D8" s="22">
        <v>30.399000000000001</v>
      </c>
      <c r="E8" s="22">
        <f>30.694+10</f>
        <v>40.694000000000003</v>
      </c>
      <c r="F8" s="22">
        <v>12.055999999999999</v>
      </c>
      <c r="G8" s="35">
        <f t="shared" ref="G8:G25" si="0">SUM(C8:F8)</f>
        <v>86.915000000000006</v>
      </c>
      <c r="H8" s="22">
        <v>1.4</v>
      </c>
      <c r="I8" s="22">
        <v>13.805999999999999</v>
      </c>
      <c r="J8" s="22">
        <f>1.836</f>
        <v>1.8360000000000001</v>
      </c>
      <c r="K8" s="22">
        <v>41.618000000000002</v>
      </c>
      <c r="L8" s="35">
        <f t="shared" ref="L8:L25" si="1">SUM(H8:K8)</f>
        <v>58.66</v>
      </c>
      <c r="M8" s="22">
        <v>5.1120000000000001</v>
      </c>
    </row>
    <row r="9" spans="1:13" s="7" customFormat="1" ht="18" customHeight="1" x14ac:dyDescent="0.2">
      <c r="A9" s="3"/>
      <c r="B9" s="26" t="s">
        <v>58</v>
      </c>
      <c r="C9" s="22">
        <v>-4.6379999999999999</v>
      </c>
      <c r="D9" s="22">
        <v>-0.71199999999999997</v>
      </c>
      <c r="E9" s="22">
        <f>18.831</f>
        <v>18.831</v>
      </c>
      <c r="F9" s="22">
        <v>-23.724</v>
      </c>
      <c r="G9" s="35">
        <f>SUM(C9:F9)</f>
        <v>-10.243</v>
      </c>
      <c r="H9" s="22">
        <v>7.5949999999999998</v>
      </c>
      <c r="I9" s="22">
        <v>17.029</v>
      </c>
      <c r="J9" s="22">
        <v>-3.39</v>
      </c>
      <c r="K9" s="22">
        <v>0.71</v>
      </c>
      <c r="L9" s="35">
        <f>SUM(H9:K9)</f>
        <v>21.943999999999999</v>
      </c>
      <c r="M9" s="22">
        <v>-4.8819999999999997</v>
      </c>
    </row>
    <row r="10" spans="1:13" s="7" customFormat="1" ht="18" customHeight="1" x14ac:dyDescent="0.2">
      <c r="A10" s="3"/>
      <c r="B10" s="26" t="s">
        <v>63</v>
      </c>
      <c r="C10" s="22">
        <v>0</v>
      </c>
      <c r="D10" s="22">
        <v>0</v>
      </c>
      <c r="E10" s="22">
        <f>2.142</f>
        <v>2.1419999999999999</v>
      </c>
      <c r="F10" s="22">
        <v>8.75</v>
      </c>
      <c r="G10" s="35">
        <f>SUM(C10:F10)</f>
        <v>10.891999999999999</v>
      </c>
      <c r="H10" s="22">
        <v>24.646000000000001</v>
      </c>
      <c r="I10" s="22">
        <v>-0.28199999999999997</v>
      </c>
      <c r="J10" s="22">
        <f>0.007</f>
        <v>7.0000000000000001E-3</v>
      </c>
      <c r="K10" s="22">
        <v>-10.362</v>
      </c>
      <c r="L10" s="35">
        <f>SUM(H10:K10)</f>
        <v>14.009000000000002</v>
      </c>
      <c r="M10" s="22">
        <v>0</v>
      </c>
    </row>
    <row r="11" spans="1:13" s="7" customFormat="1" ht="18" customHeight="1" x14ac:dyDescent="0.2">
      <c r="A11" s="3"/>
      <c r="B11" s="26" t="s">
        <v>61</v>
      </c>
      <c r="C11" s="22"/>
      <c r="D11" s="22"/>
      <c r="E11" s="22"/>
      <c r="F11" s="22"/>
      <c r="G11" s="35">
        <f>SUM(C11:F11)</f>
        <v>0</v>
      </c>
      <c r="H11" s="22"/>
      <c r="I11" s="22"/>
      <c r="J11" s="22"/>
      <c r="K11" s="22"/>
      <c r="L11" s="35">
        <f>SUM(H11:K11)</f>
        <v>0</v>
      </c>
      <c r="M11" s="22">
        <v>7.5540000000000003</v>
      </c>
    </row>
    <row r="12" spans="1:13" s="7" customFormat="1" ht="18" customHeight="1" x14ac:dyDescent="0.2">
      <c r="A12" s="3"/>
      <c r="B12" s="26" t="s">
        <v>12</v>
      </c>
      <c r="C12" s="22">
        <v>0</v>
      </c>
      <c r="D12" s="22">
        <v>0</v>
      </c>
      <c r="E12" s="22">
        <v>0</v>
      </c>
      <c r="F12" s="22">
        <v>0</v>
      </c>
      <c r="G12" s="35">
        <f t="shared" si="0"/>
        <v>0</v>
      </c>
      <c r="H12" s="22">
        <v>0</v>
      </c>
      <c r="I12" s="22">
        <v>0</v>
      </c>
      <c r="J12" s="22">
        <v>0</v>
      </c>
      <c r="K12" s="22">
        <v>0</v>
      </c>
      <c r="L12" s="35">
        <f t="shared" si="1"/>
        <v>0</v>
      </c>
      <c r="M12" s="22">
        <v>0</v>
      </c>
    </row>
    <row r="13" spans="1:13" s="7" customFormat="1" ht="18" customHeight="1" x14ac:dyDescent="0.2">
      <c r="A13" s="3"/>
      <c r="B13" s="26" t="s">
        <v>30</v>
      </c>
      <c r="C13" s="22">
        <v>0</v>
      </c>
      <c r="D13" s="22">
        <v>0</v>
      </c>
      <c r="E13" s="22">
        <v>0</v>
      </c>
      <c r="F13" s="22">
        <v>91.338999999999999</v>
      </c>
      <c r="G13" s="35">
        <f t="shared" si="0"/>
        <v>91.338999999999999</v>
      </c>
      <c r="H13" s="22">
        <v>0</v>
      </c>
      <c r="I13" s="22">
        <v>0</v>
      </c>
      <c r="J13" s="22">
        <v>0</v>
      </c>
      <c r="K13" s="22">
        <v>0</v>
      </c>
      <c r="L13" s="35">
        <f t="shared" si="1"/>
        <v>0</v>
      </c>
      <c r="M13" s="22">
        <v>0</v>
      </c>
    </row>
    <row r="14" spans="1:13" s="7" customFormat="1" ht="18" customHeight="1" x14ac:dyDescent="0.2">
      <c r="A14" s="3"/>
      <c r="B14" s="26" t="s">
        <v>44</v>
      </c>
      <c r="C14" s="22">
        <v>2.69</v>
      </c>
      <c r="D14" s="22">
        <v>8.6059999999999999</v>
      </c>
      <c r="E14" s="22">
        <f>2.994</f>
        <v>2.9940000000000002</v>
      </c>
      <c r="F14" s="22">
        <v>2.82</v>
      </c>
      <c r="G14" s="35">
        <f>SUM(C14:F14)</f>
        <v>17.11</v>
      </c>
      <c r="H14" s="22">
        <v>1.89</v>
      </c>
      <c r="I14" s="22">
        <v>1.266</v>
      </c>
      <c r="J14" s="22">
        <v>4.4390000000000001</v>
      </c>
      <c r="K14" s="22">
        <v>4.5839999999999996</v>
      </c>
      <c r="L14" s="35">
        <f>SUM(H14:K14)</f>
        <v>12.178999999999998</v>
      </c>
      <c r="M14" s="22">
        <v>6.5439999999999996</v>
      </c>
    </row>
    <row r="15" spans="1:13" s="7" customFormat="1" ht="18" customHeight="1" x14ac:dyDescent="0.2">
      <c r="A15" s="3"/>
      <c r="B15" s="26" t="s">
        <v>57</v>
      </c>
      <c r="C15" s="22">
        <v>0</v>
      </c>
      <c r="D15" s="22">
        <v>0</v>
      </c>
      <c r="E15" s="22">
        <f>38.145</f>
        <v>38.145000000000003</v>
      </c>
      <c r="F15" s="22">
        <v>29.686</v>
      </c>
      <c r="G15" s="35">
        <f t="shared" si="0"/>
        <v>67.831000000000003</v>
      </c>
      <c r="H15" s="22">
        <v>-0.45900000000000002</v>
      </c>
      <c r="I15" s="22">
        <f>-6.296</f>
        <v>-6.2960000000000003</v>
      </c>
      <c r="J15" s="22">
        <v>-1.0509999999999999</v>
      </c>
      <c r="K15" s="22">
        <v>20.564</v>
      </c>
      <c r="L15" s="35">
        <f t="shared" si="1"/>
        <v>12.757999999999999</v>
      </c>
      <c r="M15" s="22">
        <v>0</v>
      </c>
    </row>
    <row r="16" spans="1:13" s="7" customFormat="1" ht="18" customHeight="1" x14ac:dyDescent="0.2">
      <c r="A16" s="3"/>
      <c r="B16" s="26" t="s">
        <v>22</v>
      </c>
      <c r="C16" s="58">
        <v>0</v>
      </c>
      <c r="D16" s="58">
        <v>0</v>
      </c>
      <c r="E16" s="58">
        <v>0</v>
      </c>
      <c r="F16" s="58">
        <v>0</v>
      </c>
      <c r="G16" s="36">
        <f t="shared" si="0"/>
        <v>0</v>
      </c>
      <c r="H16" s="58">
        <v>0</v>
      </c>
      <c r="I16" s="58">
        <v>0</v>
      </c>
      <c r="J16" s="58">
        <v>0</v>
      </c>
      <c r="K16" s="58">
        <v>0</v>
      </c>
      <c r="L16" s="36">
        <f t="shared" si="1"/>
        <v>0</v>
      </c>
      <c r="M16" s="58">
        <v>0</v>
      </c>
    </row>
    <row r="17" spans="1:13" s="7" customFormat="1" ht="18" customHeight="1" x14ac:dyDescent="0.2">
      <c r="A17" s="1"/>
      <c r="B17" s="26" t="s">
        <v>52</v>
      </c>
      <c r="C17" s="22">
        <f>SUM(C7:C16)</f>
        <v>49.422999999999995</v>
      </c>
      <c r="D17" s="22">
        <f>SUM(D7:D16)</f>
        <v>30.439</v>
      </c>
      <c r="E17" s="22">
        <f>SUM(E7:E16)</f>
        <v>58.925999999999981</v>
      </c>
      <c r="F17" s="22">
        <f>SUM(F7:F16)</f>
        <v>72.728999999999999</v>
      </c>
      <c r="G17" s="35">
        <f t="shared" si="0"/>
        <v>211.517</v>
      </c>
      <c r="H17" s="22">
        <f>SUM(H7:H16)</f>
        <v>81.804999999999993</v>
      </c>
      <c r="I17" s="22">
        <f>SUM(I7:I16)</f>
        <v>64.795000000000002</v>
      </c>
      <c r="J17" s="22">
        <f>SUM(J7:J16)</f>
        <v>69.984999999999999</v>
      </c>
      <c r="K17" s="22">
        <f>SUM(K7:K16)</f>
        <v>95.491000000000014</v>
      </c>
      <c r="L17" s="35">
        <f t="shared" si="1"/>
        <v>312.07600000000002</v>
      </c>
      <c r="M17" s="22">
        <f>SUM(M7:M16)</f>
        <v>94.801999999999992</v>
      </c>
    </row>
    <row r="18" spans="1:13" s="7" customFormat="1" ht="18" customHeight="1" x14ac:dyDescent="0.2">
      <c r="A18" s="1"/>
      <c r="B18" s="26" t="s">
        <v>51</v>
      </c>
      <c r="C18" s="22">
        <v>15.766999999999999</v>
      </c>
      <c r="D18" s="22">
        <v>10.954000000000001</v>
      </c>
      <c r="E18" s="22">
        <v>20.209</v>
      </c>
      <c r="F18" s="22">
        <v>14.321999999999999</v>
      </c>
      <c r="G18" s="35">
        <f t="shared" si="0"/>
        <v>61.251999999999995</v>
      </c>
      <c r="H18" s="22">
        <v>20.113</v>
      </c>
      <c r="I18" s="22">
        <v>15.718</v>
      </c>
      <c r="J18" s="22">
        <v>16.657</v>
      </c>
      <c r="K18" s="22">
        <v>25.254999999999999</v>
      </c>
      <c r="L18" s="35">
        <f t="shared" si="1"/>
        <v>77.742999999999995</v>
      </c>
      <c r="M18" s="22">
        <v>25.86</v>
      </c>
    </row>
    <row r="19" spans="1:13" s="7" customFormat="1" ht="18" customHeight="1" thickBot="1" x14ac:dyDescent="0.25">
      <c r="A19" s="1"/>
      <c r="B19" s="26" t="s">
        <v>50</v>
      </c>
      <c r="C19" s="74">
        <f t="shared" ref="C19:F19" si="2">C17-C18</f>
        <v>33.655999999999992</v>
      </c>
      <c r="D19" s="74">
        <f t="shared" si="2"/>
        <v>19.484999999999999</v>
      </c>
      <c r="E19" s="74">
        <f t="shared" si="2"/>
        <v>38.716999999999985</v>
      </c>
      <c r="F19" s="74">
        <f t="shared" si="2"/>
        <v>58.406999999999996</v>
      </c>
      <c r="G19" s="55">
        <f t="shared" si="0"/>
        <v>150.26499999999999</v>
      </c>
      <c r="H19" s="74">
        <f t="shared" ref="H19:I19" si="3">H17-H18</f>
        <v>61.691999999999993</v>
      </c>
      <c r="I19" s="74">
        <f t="shared" si="3"/>
        <v>49.076999999999998</v>
      </c>
      <c r="J19" s="74">
        <f>J17-J18</f>
        <v>53.328000000000003</v>
      </c>
      <c r="K19" s="74">
        <f>K17-K18</f>
        <v>70.236000000000018</v>
      </c>
      <c r="L19" s="55">
        <f t="shared" si="1"/>
        <v>234.333</v>
      </c>
      <c r="M19" s="74">
        <f t="shared" ref="M19" si="4">M17-M18</f>
        <v>68.941999999999993</v>
      </c>
    </row>
    <row r="20" spans="1:13" s="7" customFormat="1" ht="18" customHeight="1" thickTop="1" x14ac:dyDescent="0.2">
      <c r="A20" s="1"/>
      <c r="B20" s="26"/>
      <c r="C20" s="22"/>
      <c r="D20" s="22"/>
      <c r="E20" s="22"/>
      <c r="F20" s="22"/>
      <c r="G20" s="35"/>
      <c r="H20" s="22"/>
      <c r="I20" s="22"/>
      <c r="J20" s="22"/>
      <c r="K20" s="22"/>
      <c r="L20" s="35"/>
      <c r="M20" s="22"/>
    </row>
    <row r="21" spans="1:13" s="7" customFormat="1" ht="18" customHeight="1" x14ac:dyDescent="0.2">
      <c r="A21" s="1"/>
      <c r="B21" s="26" t="s">
        <v>52</v>
      </c>
      <c r="C21" s="62">
        <f t="shared" ref="C21:D21" si="5">C17</f>
        <v>49.422999999999995</v>
      </c>
      <c r="D21" s="62">
        <f t="shared" si="5"/>
        <v>30.439</v>
      </c>
      <c r="E21" s="62">
        <f>E17</f>
        <v>58.925999999999981</v>
      </c>
      <c r="F21" s="62">
        <f>F17</f>
        <v>72.728999999999999</v>
      </c>
      <c r="G21" s="54">
        <f t="shared" si="0"/>
        <v>211.517</v>
      </c>
      <c r="H21" s="62">
        <f t="shared" ref="H21:I21" si="6">H17</f>
        <v>81.804999999999993</v>
      </c>
      <c r="I21" s="62">
        <f t="shared" si="6"/>
        <v>64.795000000000002</v>
      </c>
      <c r="J21" s="62">
        <f>J17</f>
        <v>69.984999999999999</v>
      </c>
      <c r="K21" s="62">
        <f>K17</f>
        <v>95.491000000000014</v>
      </c>
      <c r="L21" s="54">
        <f t="shared" si="1"/>
        <v>312.07600000000002</v>
      </c>
      <c r="M21" s="62">
        <f t="shared" ref="M21" si="7">M17</f>
        <v>94.801999999999992</v>
      </c>
    </row>
    <row r="22" spans="1:13" s="7" customFormat="1" ht="18" customHeight="1" x14ac:dyDescent="0.2">
      <c r="A22" s="1"/>
      <c r="B22" s="26" t="s">
        <v>59</v>
      </c>
      <c r="C22" s="58">
        <v>43.908999999999999</v>
      </c>
      <c r="D22" s="58">
        <v>44.218000000000004</v>
      </c>
      <c r="E22" s="58">
        <f>43.859</f>
        <v>43.859000000000002</v>
      </c>
      <c r="F22" s="58">
        <v>41.707999999999998</v>
      </c>
      <c r="G22" s="36">
        <f t="shared" si="0"/>
        <v>173.69400000000002</v>
      </c>
      <c r="H22" s="58">
        <v>37.884999999999998</v>
      </c>
      <c r="I22" s="58">
        <v>37.499000000000002</v>
      </c>
      <c r="J22" s="58">
        <v>37.286999999999999</v>
      </c>
      <c r="K22" s="58">
        <v>36.484999999999999</v>
      </c>
      <c r="L22" s="36">
        <f t="shared" si="1"/>
        <v>149.15600000000001</v>
      </c>
      <c r="M22" s="58">
        <v>35.575000000000003</v>
      </c>
    </row>
    <row r="23" spans="1:13" s="7" customFormat="1" ht="18" customHeight="1" x14ac:dyDescent="0.2">
      <c r="A23" s="1"/>
      <c r="B23" s="26" t="s">
        <v>53</v>
      </c>
      <c r="C23" s="22">
        <f t="shared" ref="C23:D23" si="8">SUM(C21:C22)</f>
        <v>93.331999999999994</v>
      </c>
      <c r="D23" s="22">
        <f t="shared" si="8"/>
        <v>74.657000000000011</v>
      </c>
      <c r="E23" s="22">
        <f>SUM(E21:E22)</f>
        <v>102.78499999999998</v>
      </c>
      <c r="F23" s="22">
        <f>SUM(F21:F22)</f>
        <v>114.437</v>
      </c>
      <c r="G23" s="68">
        <f t="shared" si="0"/>
        <v>385.21100000000001</v>
      </c>
      <c r="H23" s="22">
        <f>SUM(H21:H22)</f>
        <v>119.69</v>
      </c>
      <c r="I23" s="22">
        <f>SUM(I21:I22)</f>
        <v>102.29400000000001</v>
      </c>
      <c r="J23" s="22">
        <f>SUM(J21:J22)</f>
        <v>107.27199999999999</v>
      </c>
      <c r="K23" s="22">
        <f>SUM(K21:K22)</f>
        <v>131.976</v>
      </c>
      <c r="L23" s="68">
        <f t="shared" si="1"/>
        <v>461.23199999999997</v>
      </c>
      <c r="M23" s="22">
        <f>SUM(M21:M22)</f>
        <v>130.37700000000001</v>
      </c>
    </row>
    <row r="24" spans="1:13" s="7" customFormat="1" ht="18" customHeight="1" x14ac:dyDescent="0.2">
      <c r="A24" s="1"/>
      <c r="B24" s="26" t="s">
        <v>17</v>
      </c>
      <c r="C24" s="22">
        <f>'Adj Segment Data'!C31</f>
        <v>28.849999999999998</v>
      </c>
      <c r="D24" s="22">
        <f>'Adj Segment Data'!D31</f>
        <v>28.483000000000001</v>
      </c>
      <c r="E24" s="22">
        <f>'Adj Segment Data'!E31</f>
        <v>28.563999999999997</v>
      </c>
      <c r="F24" s="22">
        <f>'Adj Segment Data'!F31</f>
        <v>28.587999999999997</v>
      </c>
      <c r="G24" s="35">
        <f t="shared" si="0"/>
        <v>114.48499999999999</v>
      </c>
      <c r="H24" s="22">
        <f>'Adj Segment Data'!H31</f>
        <v>28.323999999999998</v>
      </c>
      <c r="I24" s="22">
        <f>'Adj Segment Data'!I31</f>
        <v>28.762999999999998</v>
      </c>
      <c r="J24" s="22">
        <f>'Adj Segment Data'!J31</f>
        <v>27.417999999999999</v>
      </c>
      <c r="K24" s="22">
        <f>'Adj Segment Data'!K31</f>
        <v>27.072000000000003</v>
      </c>
      <c r="L24" s="35">
        <f t="shared" si="1"/>
        <v>111.577</v>
      </c>
      <c r="M24" s="22">
        <f>'Adj Segment Data'!M31</f>
        <v>25.641000000000002</v>
      </c>
    </row>
    <row r="25" spans="1:13" s="7" customFormat="1" ht="18" customHeight="1" thickBot="1" x14ac:dyDescent="0.25">
      <c r="A25" s="1"/>
      <c r="B25" s="26" t="s">
        <v>48</v>
      </c>
      <c r="C25" s="74">
        <f t="shared" ref="C25:D25" si="9">SUM(C23:C24)</f>
        <v>122.18199999999999</v>
      </c>
      <c r="D25" s="74">
        <f t="shared" si="9"/>
        <v>103.14000000000001</v>
      </c>
      <c r="E25" s="74">
        <f>SUM(E23:E24)</f>
        <v>131.34899999999999</v>
      </c>
      <c r="F25" s="74">
        <f>SUM(F23:F24)</f>
        <v>143.02500000000001</v>
      </c>
      <c r="G25" s="55">
        <f t="shared" si="0"/>
        <v>499.69600000000003</v>
      </c>
      <c r="H25" s="74">
        <f t="shared" ref="H25:J25" si="10">SUM(H23:H24)</f>
        <v>148.01400000000001</v>
      </c>
      <c r="I25" s="74">
        <f t="shared" si="10"/>
        <v>131.05700000000002</v>
      </c>
      <c r="J25" s="74">
        <f t="shared" si="10"/>
        <v>134.69</v>
      </c>
      <c r="K25" s="74">
        <f t="shared" ref="K25" si="11">SUM(K23:K24)</f>
        <v>159.048</v>
      </c>
      <c r="L25" s="55">
        <f t="shared" si="1"/>
        <v>572.80899999999997</v>
      </c>
      <c r="M25" s="74">
        <f t="shared" ref="M25" si="12">SUM(M23:M24)</f>
        <v>156.018</v>
      </c>
    </row>
    <row r="26" spans="1:13" s="7" customFormat="1" ht="17.45" customHeight="1" thickTop="1" x14ac:dyDescent="0.2">
      <c r="A26" s="3"/>
      <c r="B26" s="75"/>
      <c r="G26" s="29"/>
      <c r="L26" s="29"/>
    </row>
    <row r="27" spans="1:13" s="7" customFormat="1" ht="17.45" customHeight="1" x14ac:dyDescent="0.2">
      <c r="A27" s="3"/>
      <c r="B27" s="44"/>
      <c r="C27" s="2"/>
      <c r="G27" s="29"/>
    </row>
    <row r="28" spans="1:13" s="7" customFormat="1" ht="17.45" customHeight="1" x14ac:dyDescent="0.2">
      <c r="A28" s="3"/>
      <c r="B28" s="44"/>
      <c r="C28" s="2"/>
      <c r="G28" s="29"/>
    </row>
    <row r="29" spans="1:13" s="7" customFormat="1" ht="17.45" customHeight="1" x14ac:dyDescent="0.2">
      <c r="A29" s="3"/>
      <c r="B29" s="44"/>
      <c r="C29" s="2"/>
      <c r="G29" s="29"/>
    </row>
    <row r="30" spans="1:13" s="7" customFormat="1" ht="18" customHeight="1" x14ac:dyDescent="0.2">
      <c r="B30" s="15"/>
      <c r="C30" s="14"/>
      <c r="D30" s="63"/>
      <c r="E30" s="63"/>
      <c r="F30" s="63"/>
      <c r="G30" s="31"/>
      <c r="H30" s="63"/>
      <c r="I30" s="63"/>
      <c r="J30" s="63"/>
      <c r="M30" s="63"/>
    </row>
    <row r="31" spans="1:13" s="7" customFormat="1" ht="18" customHeight="1" x14ac:dyDescent="0.2">
      <c r="B31" s="15"/>
      <c r="C31" s="14"/>
      <c r="D31" s="63"/>
      <c r="E31" s="63"/>
      <c r="F31" s="63"/>
      <c r="G31" s="31"/>
      <c r="H31" s="63"/>
      <c r="I31" s="63"/>
      <c r="J31" s="63"/>
      <c r="M31" s="63"/>
    </row>
    <row r="33" spans="3:3" x14ac:dyDescent="0.2">
      <c r="C33" s="52"/>
    </row>
  </sheetData>
  <printOptions horizontalCentered="1"/>
  <pageMargins left="0.5" right="0.5" top="0.75" bottom="0.75" header="0.3" footer="0.3"/>
  <pageSetup scale="64" orientation="landscape" r:id="rId1"/>
  <customProperties>
    <customPr name="SheetOptions" r:id="rId2"/>
  </customProperties>
  <ignoredErrors>
    <ignoredError sqref="C2:R2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4623C73855044582D9FE9EB8198783" ma:contentTypeVersion="14" ma:contentTypeDescription="Create a new document." ma:contentTypeScope="" ma:versionID="f8ae3c64506d9163aac58dee98243bc1">
  <xsd:schema xmlns:xsd="http://www.w3.org/2001/XMLSchema" xmlns:xs="http://www.w3.org/2001/XMLSchema" xmlns:p="http://schemas.microsoft.com/office/2006/metadata/properties" xmlns:ns2="e0bd0033-ae08-47d4-ae6b-0b8597667424" xmlns:ns3="5e20f3fe-10dc-4039-b5c5-2119f6f6e7ad" targetNamespace="http://schemas.microsoft.com/office/2006/metadata/properties" ma:root="true" ma:fieldsID="c3a9f7b07583b803113f2c8a83f77d8d" ns2:_="" ns3:_="">
    <xsd:import namespace="e0bd0033-ae08-47d4-ae6b-0b8597667424"/>
    <xsd:import namespace="5e20f3fe-10dc-4039-b5c5-2119f6f6e7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d0033-ae08-47d4-ae6b-0b8597667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20f3fe-10dc-4039-b5c5-2119f6f6e7a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F9F071-5958-4B34-A634-4CB8CC927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d0033-ae08-47d4-ae6b-0b8597667424"/>
    <ds:schemaRef ds:uri="5e20f3fe-10dc-4039-b5c5-2119f6f6e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F42001-7204-4FF8-8F06-341D4A331B81}">
  <ds:schemaRefs>
    <ds:schemaRef ds:uri="http://schemas.microsoft.com/sharepoint/v3/contenttype/forms"/>
  </ds:schemaRefs>
</ds:datastoreItem>
</file>

<file path=customXml/itemProps3.xml><?xml version="1.0" encoding="utf-8"?>
<ds:datastoreItem xmlns:ds="http://schemas.openxmlformats.org/officeDocument/2006/customXml" ds:itemID="{2C71BAEF-CABD-4D74-85A5-C654DC7C8F73}">
  <ds:schemaRef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5e20f3fe-10dc-4039-b5c5-2119f6f6e7ad"/>
    <ds:schemaRef ds:uri="http://purl.org/dc/elements/1.1/"/>
    <ds:schemaRef ds:uri="e0bd0033-ae08-47d4-ae6b-0b8597667424"/>
    <ds:schemaRef ds:uri="http://purl.org/dc/dcmitype/"/>
    <ds:schemaRef ds:uri="http://purl.org/dc/terms/"/>
    <ds:schemaRef ds:uri="0343df3b-7e0d-425a-9aa4-7da468801a98"/>
    <ds:schemaRef ds:uri="6d84d8e3-bfe5-4abd-8f8d-c1b2c1927ef9"/>
  </ds:schemaRefs>
</ds:datastoreItem>
</file>

<file path=docMetadata/LabelInfo.xml><?xml version="1.0" encoding="utf-8"?>
<clbl:labelList xmlns:clbl="http://schemas.microsoft.com/office/2020/mipLabelMetadata">
  <clbl:label id="{daf2ed69-9f28-4efe-83df-9ac8f3063fe3}" enabled="1" method="Standard" siteId="{8a4925a9-fd8e-4866-b31c-f719fb05dce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Note</vt:lpstr>
      <vt:lpstr>Revenue &amp; Gross Profit</vt:lpstr>
      <vt:lpstr>Adj Segment Data</vt:lpstr>
      <vt:lpstr>Non-GAAP rec</vt:lpstr>
      <vt:lpstr>'Adj Segment Data'!Print_Area</vt:lpstr>
      <vt:lpstr>'Non-GAAP rec'!Print_Area</vt:lpstr>
      <vt:lpstr>Note!Print_Area</vt:lpstr>
      <vt:lpstr>'Revenue &amp; Gross Profit'!Print_Area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 Henriques</dc:creator>
  <cp:lastModifiedBy>Alexander Brown</cp:lastModifiedBy>
  <cp:lastPrinted>2026-04-30T18:36:51Z</cp:lastPrinted>
  <dcterms:created xsi:type="dcterms:W3CDTF">2020-02-22T12:02:18Z</dcterms:created>
  <dcterms:modified xsi:type="dcterms:W3CDTF">2026-05-05T19:25:28Z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0x010100934623C73855044582D9FE9EB8198783</vt:lpwstr>
  </property>
  <property fmtid="{D5CDD505-2E9C-101B-9397-08002B2CF9AE}" pid="5" name="MediaServiceImageTags">
    <vt:lpwstr/>
  </property>
</Properties>
</file>